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Marketing &amp; Kommunikation &amp; FU\SHT-midlertidige filer\"/>
    </mc:Choice>
  </mc:AlternateContent>
  <xr:revisionPtr revIDLastSave="0" documentId="8_{7F37062A-56E0-4BDC-938B-C8A7D2760E78}" xr6:coauthVersionLast="41" xr6:coauthVersionMax="41" xr10:uidLastSave="{00000000-0000-0000-0000-000000000000}"/>
  <workbookProtection workbookAlgorithmName="SHA-512" workbookHashValue="6hXsyCNnQe7swNIrRw2w2iyjxG+DUYAULAM7dBPntvWGgLQjTs4BpxsWJ5kvGRALHA9XA1Jo28LoeRX3ACk8hw==" workbookSaltValue="DO1GUpnQjakOrqQLtWyEPw==" workbookSpinCount="100000" lockStructure="1"/>
  <bookViews>
    <workbookView xWindow="-120" yWindow="-120" windowWidth="29040" windowHeight="15840" xr2:uid="{795A1555-E26A-4FB2-AAE5-506B49060148}"/>
  </bookViews>
  <sheets>
    <sheet name="1 - Vejledning med eksempel" sheetId="4" r:id="rId1"/>
    <sheet name="2 - Hortens ratio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5" i="1"/>
  <c r="H4" i="1"/>
  <c r="H6" i="4"/>
  <c r="H5" i="4"/>
  <c r="H4" i="4"/>
  <c r="R39" i="4" l="1"/>
  <c r="Q39" i="4"/>
  <c r="P39" i="4"/>
  <c r="O39" i="4"/>
  <c r="N39" i="4"/>
  <c r="M39" i="4"/>
  <c r="L39" i="4"/>
  <c r="K39" i="4"/>
  <c r="J39" i="4"/>
  <c r="I39" i="4"/>
  <c r="R34" i="4"/>
  <c r="Q34" i="4"/>
  <c r="P34" i="4"/>
  <c r="O34" i="4"/>
  <c r="N34" i="4"/>
  <c r="M34" i="4"/>
  <c r="L34" i="4"/>
  <c r="K34" i="4"/>
  <c r="J34" i="4"/>
  <c r="I34" i="4"/>
  <c r="H34" i="4"/>
  <c r="R33" i="4"/>
  <c r="Q33" i="4"/>
  <c r="P33" i="4"/>
  <c r="O33" i="4"/>
  <c r="N33" i="4"/>
  <c r="M33" i="4"/>
  <c r="L33" i="4"/>
  <c r="K33" i="4"/>
  <c r="J33" i="4"/>
  <c r="I33" i="4"/>
  <c r="H33" i="4"/>
  <c r="E33" i="4"/>
  <c r="R32" i="4"/>
  <c r="Q32" i="4"/>
  <c r="P32" i="4"/>
  <c r="O32" i="4"/>
  <c r="N32" i="4"/>
  <c r="M32" i="4"/>
  <c r="L32" i="4"/>
  <c r="K32" i="4"/>
  <c r="J32" i="4"/>
  <c r="I32" i="4"/>
  <c r="H32" i="4"/>
  <c r="R31" i="4"/>
  <c r="Q31" i="4"/>
  <c r="P31" i="4"/>
  <c r="O31" i="4"/>
  <c r="N31" i="4"/>
  <c r="M31" i="4"/>
  <c r="L31" i="4"/>
  <c r="K31" i="4"/>
  <c r="J31" i="4"/>
  <c r="I31" i="4"/>
  <c r="H31" i="4"/>
  <c r="R30" i="4"/>
  <c r="Q30" i="4"/>
  <c r="P30" i="4"/>
  <c r="O30" i="4"/>
  <c r="N30" i="4"/>
  <c r="M30" i="4"/>
  <c r="L30" i="4"/>
  <c r="K30" i="4"/>
  <c r="J30" i="4"/>
  <c r="I30" i="4"/>
  <c r="H30" i="4"/>
  <c r="R29" i="4"/>
  <c r="Q29" i="4"/>
  <c r="P29" i="4"/>
  <c r="O29" i="4"/>
  <c r="N29" i="4"/>
  <c r="M29" i="4"/>
  <c r="L29" i="4"/>
  <c r="K29" i="4"/>
  <c r="J29" i="4"/>
  <c r="I29" i="4"/>
  <c r="H29" i="4"/>
  <c r="R28" i="4"/>
  <c r="Q28" i="4"/>
  <c r="P28" i="4"/>
  <c r="O28" i="4"/>
  <c r="N28" i="4"/>
  <c r="M28" i="4"/>
  <c r="L28" i="4"/>
  <c r="K28" i="4"/>
  <c r="J28" i="4"/>
  <c r="I28" i="4"/>
  <c r="H28" i="4"/>
  <c r="R27" i="4"/>
  <c r="Q27" i="4"/>
  <c r="P27" i="4"/>
  <c r="O27" i="4"/>
  <c r="N27" i="4"/>
  <c r="M27" i="4"/>
  <c r="L27" i="4"/>
  <c r="K27" i="4"/>
  <c r="J27" i="4"/>
  <c r="I27" i="4"/>
  <c r="H27" i="4"/>
  <c r="R26" i="4"/>
  <c r="Q26" i="4"/>
  <c r="P26" i="4"/>
  <c r="O26" i="4"/>
  <c r="N26" i="4"/>
  <c r="M26" i="4"/>
  <c r="L26" i="4"/>
  <c r="K26" i="4"/>
  <c r="J26" i="4"/>
  <c r="I26" i="4"/>
  <c r="H26" i="4"/>
  <c r="R25" i="4"/>
  <c r="Q25" i="4"/>
  <c r="P25" i="4"/>
  <c r="O25" i="4"/>
  <c r="N25" i="4"/>
  <c r="M25" i="4"/>
  <c r="L25" i="4"/>
  <c r="K25" i="4"/>
  <c r="J25" i="4"/>
  <c r="I25" i="4"/>
  <c r="H25" i="4"/>
  <c r="R24" i="4"/>
  <c r="Q24" i="4"/>
  <c r="P24" i="4"/>
  <c r="O24" i="4"/>
  <c r="N24" i="4"/>
  <c r="M24" i="4"/>
  <c r="L24" i="4"/>
  <c r="K24" i="4"/>
  <c r="J24" i="4"/>
  <c r="I24" i="4"/>
  <c r="R23" i="4"/>
  <c r="Q23" i="4"/>
  <c r="P23" i="4"/>
  <c r="O23" i="4"/>
  <c r="N23" i="4"/>
  <c r="M23" i="4"/>
  <c r="L23" i="4"/>
  <c r="K23" i="4"/>
  <c r="J23" i="4"/>
  <c r="I23" i="4"/>
  <c r="H19" i="4"/>
  <c r="H18" i="4"/>
  <c r="H17" i="4"/>
  <c r="H16" i="4"/>
  <c r="H15" i="4"/>
  <c r="H14" i="4"/>
  <c r="H13" i="4"/>
  <c r="H12" i="4"/>
  <c r="H11" i="4"/>
  <c r="H10" i="4"/>
  <c r="R9" i="4"/>
  <c r="Q9" i="4"/>
  <c r="P9" i="4"/>
  <c r="O9" i="4"/>
  <c r="N9" i="4"/>
  <c r="M9" i="4"/>
  <c r="L9" i="4"/>
  <c r="K9" i="4"/>
  <c r="J9" i="4"/>
  <c r="I9" i="4"/>
  <c r="R7" i="4"/>
  <c r="R40" i="4" s="1"/>
  <c r="Q7" i="4"/>
  <c r="Q40" i="4" s="1"/>
  <c r="P7" i="4"/>
  <c r="P40" i="4" s="1"/>
  <c r="O7" i="4"/>
  <c r="O40" i="4" s="1"/>
  <c r="N7" i="4"/>
  <c r="N40" i="4" s="1"/>
  <c r="M7" i="4"/>
  <c r="M40" i="4" s="1"/>
  <c r="L7" i="4"/>
  <c r="L40" i="4" s="1"/>
  <c r="K7" i="4"/>
  <c r="K40" i="4" s="1"/>
  <c r="J7" i="4"/>
  <c r="J40" i="4" s="1"/>
  <c r="I7" i="4"/>
  <c r="I40" i="4" s="1"/>
  <c r="R3" i="4"/>
  <c r="Q3" i="4"/>
  <c r="P3" i="4"/>
  <c r="O3" i="4"/>
  <c r="N3" i="4"/>
  <c r="M3" i="4"/>
  <c r="L3" i="4"/>
  <c r="K3" i="4"/>
  <c r="J3" i="4"/>
  <c r="I3" i="4"/>
  <c r="K35" i="4" l="1"/>
  <c r="K41" i="4" s="1"/>
  <c r="K42" i="4" s="1"/>
  <c r="I35" i="4"/>
  <c r="I41" i="4" s="1"/>
  <c r="I42" i="4" s="1"/>
  <c r="Q35" i="4"/>
  <c r="Q41" i="4" s="1"/>
  <c r="Q42" i="4"/>
  <c r="O42" i="4"/>
  <c r="O35" i="4"/>
  <c r="O41" i="4" s="1"/>
  <c r="P35" i="4"/>
  <c r="P41" i="4" s="1"/>
  <c r="P42" i="4" s="1"/>
  <c r="J35" i="4"/>
  <c r="J41" i="4" s="1"/>
  <c r="J42" i="4" s="1"/>
  <c r="R35" i="4"/>
  <c r="R41" i="4" s="1"/>
  <c r="R42" i="4" s="1"/>
  <c r="L35" i="4"/>
  <c r="L41" i="4" s="1"/>
  <c r="L42" i="4" s="1"/>
  <c r="M35" i="4"/>
  <c r="M41" i="4" s="1"/>
  <c r="M42" i="4" s="1"/>
  <c r="N35" i="4"/>
  <c r="N41" i="4" s="1"/>
  <c r="N42" i="4" s="1"/>
  <c r="E33" i="1"/>
  <c r="J25" i="1"/>
  <c r="K25" i="1"/>
  <c r="L25" i="1"/>
  <c r="M25" i="1"/>
  <c r="N25" i="1"/>
  <c r="O25" i="1"/>
  <c r="P25" i="1"/>
  <c r="Q25" i="1"/>
  <c r="R25" i="1"/>
  <c r="J26" i="1"/>
  <c r="K26" i="1"/>
  <c r="L26" i="1"/>
  <c r="M26" i="1"/>
  <c r="N26" i="1"/>
  <c r="O26" i="1"/>
  <c r="P26" i="1"/>
  <c r="Q26" i="1"/>
  <c r="R26" i="1"/>
  <c r="J27" i="1"/>
  <c r="K27" i="1"/>
  <c r="L27" i="1"/>
  <c r="M27" i="1"/>
  <c r="N27" i="1"/>
  <c r="O27" i="1"/>
  <c r="P27" i="1"/>
  <c r="Q27" i="1"/>
  <c r="R27" i="1"/>
  <c r="J28" i="1"/>
  <c r="K28" i="1"/>
  <c r="L28" i="1"/>
  <c r="M28" i="1"/>
  <c r="N28" i="1"/>
  <c r="O28" i="1"/>
  <c r="P28" i="1"/>
  <c r="Q28" i="1"/>
  <c r="R28" i="1"/>
  <c r="J29" i="1"/>
  <c r="K29" i="1"/>
  <c r="L29" i="1"/>
  <c r="M29" i="1"/>
  <c r="N29" i="1"/>
  <c r="O29" i="1"/>
  <c r="P29" i="1"/>
  <c r="Q29" i="1"/>
  <c r="R29" i="1"/>
  <c r="J30" i="1"/>
  <c r="K30" i="1"/>
  <c r="L30" i="1"/>
  <c r="M30" i="1"/>
  <c r="N30" i="1"/>
  <c r="O30" i="1"/>
  <c r="P30" i="1"/>
  <c r="Q30" i="1"/>
  <c r="R30" i="1"/>
  <c r="J31" i="1"/>
  <c r="K31" i="1"/>
  <c r="L31" i="1"/>
  <c r="M31" i="1"/>
  <c r="N31" i="1"/>
  <c r="O31" i="1"/>
  <c r="P31" i="1"/>
  <c r="Q31" i="1"/>
  <c r="R31" i="1"/>
  <c r="J32" i="1"/>
  <c r="K32" i="1"/>
  <c r="L32" i="1"/>
  <c r="M32" i="1"/>
  <c r="N32" i="1"/>
  <c r="O32" i="1"/>
  <c r="P32" i="1"/>
  <c r="Q32" i="1"/>
  <c r="R32" i="1"/>
  <c r="J33" i="1"/>
  <c r="K33" i="1"/>
  <c r="L33" i="1"/>
  <c r="M33" i="1"/>
  <c r="N33" i="1"/>
  <c r="O33" i="1"/>
  <c r="P33" i="1"/>
  <c r="Q33" i="1"/>
  <c r="R33" i="1"/>
  <c r="J34" i="1"/>
  <c r="K34" i="1"/>
  <c r="L34" i="1"/>
  <c r="M34" i="1"/>
  <c r="N34" i="1"/>
  <c r="O34" i="1"/>
  <c r="P34" i="1"/>
  <c r="Q34" i="1"/>
  <c r="R34" i="1"/>
  <c r="I26" i="1"/>
  <c r="I27" i="1"/>
  <c r="I28" i="1"/>
  <c r="I29" i="1"/>
  <c r="I30" i="1"/>
  <c r="I31" i="1"/>
  <c r="I32" i="1"/>
  <c r="I33" i="1"/>
  <c r="I34" i="1"/>
  <c r="I25" i="1"/>
  <c r="I24" i="1"/>
  <c r="J24" i="1"/>
  <c r="K24" i="1"/>
  <c r="L24" i="1"/>
  <c r="M24" i="1"/>
  <c r="N24" i="1"/>
  <c r="O24" i="1"/>
  <c r="P24" i="1"/>
  <c r="Q24" i="1"/>
  <c r="R24" i="1"/>
  <c r="R9" i="1"/>
  <c r="Q9" i="1"/>
  <c r="P9" i="1"/>
  <c r="O9" i="1"/>
  <c r="N9" i="1"/>
  <c r="M9" i="1"/>
  <c r="L9" i="1"/>
  <c r="K9" i="1"/>
  <c r="J9" i="1"/>
  <c r="I9" i="1"/>
  <c r="I3" i="1"/>
  <c r="J7" i="1"/>
  <c r="J40" i="1" s="1"/>
  <c r="K7" i="1"/>
  <c r="K40" i="1" s="1"/>
  <c r="L7" i="1"/>
  <c r="L40" i="1" s="1"/>
  <c r="M7" i="1"/>
  <c r="M40" i="1" s="1"/>
  <c r="N7" i="1"/>
  <c r="N40" i="1" s="1"/>
  <c r="O7" i="1"/>
  <c r="O40" i="1" s="1"/>
  <c r="P7" i="1"/>
  <c r="P40" i="1" s="1"/>
  <c r="Q7" i="1"/>
  <c r="Q40" i="1" s="1"/>
  <c r="R7" i="1"/>
  <c r="R40" i="1" s="1"/>
  <c r="I7" i="1"/>
  <c r="I40" i="1" s="1"/>
  <c r="J35" i="1" l="1"/>
  <c r="R39" i="1" l="1"/>
  <c r="Q39" i="1"/>
  <c r="P39" i="1"/>
  <c r="O39" i="1"/>
  <c r="N39" i="1"/>
  <c r="M39" i="1"/>
  <c r="L39" i="1"/>
  <c r="K39" i="1"/>
  <c r="J39" i="1"/>
  <c r="I39" i="1"/>
  <c r="R23" i="1"/>
  <c r="Q23" i="1"/>
  <c r="P23" i="1"/>
  <c r="O23" i="1"/>
  <c r="N23" i="1"/>
  <c r="M23" i="1"/>
  <c r="L23" i="1"/>
  <c r="K23" i="1"/>
  <c r="J23" i="1"/>
  <c r="I23" i="1"/>
  <c r="H34" i="1"/>
  <c r="H26" i="1"/>
  <c r="H27" i="1"/>
  <c r="H28" i="1"/>
  <c r="H29" i="1"/>
  <c r="H30" i="1"/>
  <c r="H31" i="1"/>
  <c r="H32" i="1"/>
  <c r="H33" i="1"/>
  <c r="H25" i="1"/>
  <c r="J41" i="1"/>
  <c r="J42" i="1" s="1"/>
  <c r="K35" i="1"/>
  <c r="K41" i="1" s="1"/>
  <c r="K42" i="1" s="1"/>
  <c r="L35" i="1"/>
  <c r="L41" i="1" s="1"/>
  <c r="L42" i="1" s="1"/>
  <c r="M35" i="1"/>
  <c r="M41" i="1" s="1"/>
  <c r="M42" i="1" s="1"/>
  <c r="N35" i="1"/>
  <c r="N41" i="1" s="1"/>
  <c r="N42" i="1" s="1"/>
  <c r="O35" i="1"/>
  <c r="O41" i="1" s="1"/>
  <c r="O42" i="1" s="1"/>
  <c r="P35" i="1"/>
  <c r="P41" i="1" s="1"/>
  <c r="P42" i="1" s="1"/>
  <c r="Q35" i="1"/>
  <c r="Q41" i="1" s="1"/>
  <c r="Q42" i="1" s="1"/>
  <c r="R35" i="1"/>
  <c r="R41" i="1" s="1"/>
  <c r="R42" i="1" s="1"/>
  <c r="I35" i="1"/>
  <c r="I41" i="1" s="1"/>
  <c r="I42" i="1" s="1"/>
  <c r="Q3" i="1"/>
  <c r="K3" i="1"/>
  <c r="J3" i="1"/>
  <c r="H19" i="1"/>
  <c r="H11" i="1"/>
  <c r="H12" i="1"/>
  <c r="H13" i="1"/>
  <c r="H14" i="1"/>
  <c r="H15" i="1"/>
  <c r="H16" i="1"/>
  <c r="H17" i="1"/>
  <c r="H18" i="1"/>
  <c r="H10" i="1"/>
  <c r="R3" i="1"/>
  <c r="P3" i="1"/>
  <c r="O3" i="1"/>
  <c r="N3" i="1"/>
  <c r="M3" i="1"/>
  <c r="L3" i="1"/>
</calcChain>
</file>

<file path=xl/sharedStrings.xml><?xml version="1.0" encoding="utf-8"?>
<sst xmlns="http://schemas.openxmlformats.org/spreadsheetml/2006/main" count="100" uniqueCount="47">
  <si>
    <t>Offentliggjorte underkriterier</t>
  </si>
  <si>
    <t>Økonomiske underkriterier</t>
  </si>
  <si>
    <t>- Underkriterium nr. 1</t>
  </si>
  <si>
    <t>Kvalitative underkriterier</t>
  </si>
  <si>
    <t>- Underkriterium nr. 2</t>
  </si>
  <si>
    <t>- Underkriterium nr. 3</t>
  </si>
  <si>
    <t>- Underkriterium nr. 4</t>
  </si>
  <si>
    <t>- Underkriterium nr. 5</t>
  </si>
  <si>
    <t>- Underkriterium nr. 6</t>
  </si>
  <si>
    <t>- Underkriterium nr. 7</t>
  </si>
  <si>
    <t>- Underkriterium nr. 8</t>
  </si>
  <si>
    <t>- Underkriterium nr. 9</t>
  </si>
  <si>
    <t>- Underkriterium nr. 10</t>
  </si>
  <si>
    <t>Vægt</t>
  </si>
  <si>
    <t>Offentliggjort pointskala</t>
  </si>
  <si>
    <t>Tilbudsgivere</t>
  </si>
  <si>
    <t>- Pointskalaens maksimale værdi</t>
  </si>
  <si>
    <t>- Pointskalaens minimale værdi</t>
  </si>
  <si>
    <t>- Pointskalaens nye maksimale værdi</t>
  </si>
  <si>
    <t>Indledende tilbudsevaluering</t>
  </si>
  <si>
    <t>Point</t>
  </si>
  <si>
    <t>- Point for økonomiske elementer</t>
  </si>
  <si>
    <t>Endelig tilbudsevaluering</t>
  </si>
  <si>
    <t>Konvertering af kvalitativ tilbudsevaluering</t>
  </si>
  <si>
    <t>Samlet evalueringsteknisk tilbudspris</t>
  </si>
  <si>
    <t>Evaluering af økonomiske elementer</t>
  </si>
  <si>
    <t>Ønsket pointskala efter konvertering</t>
  </si>
  <si>
    <t>- Navn på tilbudsgiver nr. 1</t>
  </si>
  <si>
    <t>- Navn på tilbudsgiver nr. 2</t>
  </si>
  <si>
    <t>- Navn på tilbudsgiver nr. 3</t>
  </si>
  <si>
    <t>- Navn på tilbudsgiver nr. 4</t>
  </si>
  <si>
    <t>- Navn på tilbudsgiver nr. 5</t>
  </si>
  <si>
    <t>- Navn på tilbudsgiver nr. 6</t>
  </si>
  <si>
    <t>- Navn på tilbudsgiver nr. 7</t>
  </si>
  <si>
    <t>- Navn på tilbudsgiver nr. 8</t>
  </si>
  <si>
    <t>- Navn på tilbudsgiver nr. 9</t>
  </si>
  <si>
    <t>- Navn på tilbudsgiver nr. 10</t>
  </si>
  <si>
    <t xml:space="preserve"> I alt</t>
  </si>
  <si>
    <t>Tilbuddets evalueringstekniske pris</t>
  </si>
  <si>
    <t>Evaluering af kvalitative underkriterier</t>
  </si>
  <si>
    <t>Pris pr. kvalitativt point</t>
  </si>
  <si>
    <t>Antal kvalitative point i alt</t>
  </si>
  <si>
    <t>Pris</t>
  </si>
  <si>
    <t>Kvalitet</t>
  </si>
  <si>
    <t>A</t>
  </si>
  <si>
    <t>E</t>
  </si>
  <si>
    <t>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</si>
</sst>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"/>
    </font>
    <font>
      <b/>
      <sz val="11"/>
      <color theme="1"/>
      <name val="Gotham"/>
    </font>
    <font>
      <b/>
      <u/>
      <sz val="12"/>
      <color theme="1"/>
      <name val="Gotham"/>
    </font>
  </fonts>
  <fills count="3">
    <fill>
      <patternFill patternType="none"/>
    </fill>
    <fill>
      <patternFill patternType="gray125"/>
    </fill>
    <fill>
      <patternFill patternType="solid">
        <fgColor rgb="FFF6F6F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2" borderId="0" xfId="0" quotePrefix="1" applyFont="1" applyFill="1"/>
    <xf numFmtId="0" fontId="2" fillId="2" borderId="0" xfId="0" applyFont="1" applyFill="1"/>
    <xf numFmtId="0" fontId="2" fillId="2" borderId="0" xfId="0" quotePrefix="1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3" xfId="0" quotePrefix="1" applyFont="1" applyFill="1" applyBorder="1"/>
    <xf numFmtId="0" fontId="3" fillId="2" borderId="0" xfId="0" applyFont="1" applyFill="1"/>
    <xf numFmtId="43" fontId="3" fillId="2" borderId="5" xfId="0" applyNumberFormat="1" applyFont="1" applyFill="1" applyBorder="1"/>
    <xf numFmtId="0" fontId="2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quotePrefix="1" applyFont="1" applyFill="1"/>
    <xf numFmtId="0" fontId="3" fillId="2" borderId="0" xfId="0" applyFont="1" applyFill="1" applyAlignment="1">
      <alignment horizontal="center"/>
    </xf>
    <xf numFmtId="9" fontId="2" fillId="2" borderId="1" xfId="2" applyFont="1" applyFill="1" applyBorder="1" applyAlignment="1">
      <alignment horizontal="center"/>
    </xf>
    <xf numFmtId="43" fontId="2" fillId="2" borderId="1" xfId="1" applyFont="1" applyFill="1" applyBorder="1"/>
    <xf numFmtId="43" fontId="3" fillId="2" borderId="1" xfId="1" applyFont="1" applyFill="1" applyBorder="1"/>
    <xf numFmtId="9" fontId="2" fillId="0" borderId="1" xfId="2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3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2" fontId="2" fillId="2" borderId="2" xfId="0" applyNumberFormat="1" applyFont="1" applyFill="1" applyBorder="1" applyAlignment="1">
      <alignment horizontal="center"/>
    </xf>
    <xf numFmtId="43" fontId="2" fillId="2" borderId="0" xfId="0" applyNumberFormat="1" applyFont="1" applyFill="1"/>
    <xf numFmtId="2" fontId="2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 applyProtection="1">
      <alignment horizontal="center"/>
      <protection locked="0"/>
    </xf>
    <xf numFmtId="1" fontId="2" fillId="2" borderId="4" xfId="1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/>
    </xf>
    <xf numFmtId="0" fontId="4" fillId="2" borderId="0" xfId="0" quotePrefix="1" applyFont="1" applyFill="1" applyProtection="1"/>
    <xf numFmtId="0" fontId="2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2" fillId="2" borderId="0" xfId="0" quotePrefix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2" fillId="2" borderId="3" xfId="0" quotePrefix="1" applyFont="1" applyFill="1" applyBorder="1" applyProtection="1"/>
    <xf numFmtId="43" fontId="2" fillId="2" borderId="1" xfId="1" applyNumberFormat="1" applyFont="1" applyFill="1" applyBorder="1" applyAlignment="1" applyProtection="1">
      <alignment horizontal="right"/>
    </xf>
    <xf numFmtId="0" fontId="3" fillId="2" borderId="0" xfId="0" applyFont="1" applyFill="1" applyProtection="1"/>
    <xf numFmtId="43" fontId="3" fillId="2" borderId="5" xfId="0" applyNumberFormat="1" applyFont="1" applyFill="1" applyBorder="1" applyProtection="1"/>
    <xf numFmtId="0" fontId="3" fillId="2" borderId="0" xfId="0" applyFont="1" applyFill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right"/>
    </xf>
    <xf numFmtId="1" fontId="2" fillId="2" borderId="4" xfId="1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left"/>
    </xf>
    <xf numFmtId="0" fontId="4" fillId="2" borderId="0" xfId="0" applyFont="1" applyFill="1" applyProtection="1"/>
    <xf numFmtId="0" fontId="3" fillId="2" borderId="0" xfId="0" quotePrefix="1" applyFont="1" applyFill="1" applyProtection="1"/>
    <xf numFmtId="9" fontId="2" fillId="0" borderId="1" xfId="2" applyFont="1" applyFill="1" applyBorder="1" applyAlignment="1" applyProtection="1">
      <alignment horizontal="center"/>
    </xf>
    <xf numFmtId="2" fontId="2" fillId="2" borderId="1" xfId="1" applyNumberFormat="1" applyFont="1" applyFill="1" applyBorder="1" applyAlignment="1" applyProtection="1">
      <alignment horizontal="center"/>
    </xf>
    <xf numFmtId="2" fontId="2" fillId="2" borderId="2" xfId="0" applyNumberFormat="1" applyFont="1" applyFill="1" applyBorder="1" applyAlignment="1" applyProtection="1">
      <alignment horizontal="center"/>
    </xf>
    <xf numFmtId="9" fontId="2" fillId="2" borderId="1" xfId="2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43" fontId="2" fillId="2" borderId="1" xfId="1" applyFont="1" applyFill="1" applyBorder="1" applyProtection="1"/>
    <xf numFmtId="43" fontId="3" fillId="2" borderId="1" xfId="1" applyFont="1" applyFill="1" applyBorder="1" applyProtection="1"/>
    <xf numFmtId="43" fontId="2" fillId="2" borderId="0" xfId="0" applyNumberFormat="1" applyFont="1" applyFill="1" applyProtection="1"/>
    <xf numFmtId="0" fontId="2" fillId="0" borderId="1" xfId="0" quotePrefix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quotePrefix="1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2" fillId="0" borderId="1" xfId="0" quotePrefix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quotePrefix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</cellXfs>
  <cellStyles count="3">
    <cellStyle name="Komma" xfId="1" builtinId="3"/>
    <cellStyle name="Normal" xfId="0" builtinId="0"/>
    <cellStyle name="Procent" xfId="2" builtinId="5"/>
  </cellStyles>
  <dxfs count="213">
    <dxf>
      <font>
        <color rgb="FFF6F6F4"/>
      </font>
      <fill>
        <patternFill>
          <bgColor rgb="FFF6F6F4"/>
        </patternFill>
      </fill>
      <border>
        <left/>
        <right/>
        <top/>
        <bottom/>
        <vertical/>
        <horizontal/>
      </border>
    </dxf>
    <dxf>
      <font>
        <color rgb="FFF6F6F4"/>
      </font>
      <fill>
        <patternFill>
          <bgColor rgb="FFF6F6F4"/>
        </patternFill>
      </fill>
      <border>
        <left/>
        <right/>
        <top/>
        <bottom/>
        <vertical/>
        <horizontal/>
      </border>
    </dxf>
    <dxf>
      <font>
        <color rgb="FFF6F6F4"/>
      </font>
      <fill>
        <patternFill>
          <bgColor rgb="FFF6F6F4"/>
        </patternFill>
      </fill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ill>
        <patternFill>
          <bgColor rgb="FFF6F6F6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</border>
    </dxf>
    <dxf>
      <fill>
        <patternFill>
          <bgColor rgb="FFF6F6F4"/>
        </patternFill>
      </fill>
    </dxf>
    <dxf>
      <fill>
        <patternFill>
          <bgColor rgb="FFF6F6F4"/>
        </patternFill>
      </fill>
    </dxf>
    <dxf>
      <fill>
        <patternFill>
          <bgColor rgb="FFF6F6F4"/>
        </patternFill>
      </fill>
    </dxf>
    <dxf>
      <fill>
        <patternFill>
          <bgColor rgb="FFF6F6F4"/>
        </patternFill>
      </fill>
    </dxf>
    <dxf>
      <fill>
        <patternFill>
          <bgColor rgb="FFF6F6F4"/>
        </patternFill>
      </fill>
    </dxf>
    <dxf>
      <fill>
        <patternFill>
          <bgColor rgb="FFF6F6F4"/>
        </patternFill>
      </fill>
    </dxf>
    <dxf>
      <fill>
        <patternFill>
          <bgColor rgb="FFF6F6F4"/>
        </patternFill>
      </fill>
    </dxf>
    <dxf>
      <fill>
        <patternFill>
          <bgColor rgb="FFF6F6F6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rgb="FFF6F6F4"/>
        </patternFill>
      </fill>
    </dxf>
    <dxf>
      <numFmt numFmtId="164" formatCode=";;;"/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6F6F4"/>
        </patternFill>
      </fill>
    </dxf>
    <dxf>
      <fill>
        <patternFill>
          <bgColor rgb="FF3599BB"/>
        </patternFill>
      </fill>
    </dxf>
    <dxf>
      <font>
        <color rgb="FFF6F6F4"/>
      </font>
      <fill>
        <patternFill>
          <bgColor rgb="FFF6F6F4"/>
        </patternFill>
      </fill>
      <border>
        <left/>
        <right/>
        <top/>
        <bottom/>
        <vertical/>
        <horizontal/>
      </border>
    </dxf>
    <dxf>
      <font>
        <color rgb="FFF6F6F4"/>
      </font>
      <fill>
        <patternFill>
          <bgColor rgb="FFF6F6F4"/>
        </patternFill>
      </fill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ill>
        <patternFill>
          <bgColor rgb="FFF6F6F6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  <vertical/>
        <horizontal/>
      </border>
    </dxf>
    <dxf>
      <font>
        <color rgb="FFF6F6F4"/>
      </font>
      <border>
        <left/>
        <right/>
        <top/>
        <bottom/>
      </border>
    </dxf>
    <dxf>
      <fill>
        <patternFill>
          <bgColor rgb="FFF6F6F4"/>
        </patternFill>
      </fill>
    </dxf>
    <dxf>
      <fill>
        <patternFill>
          <bgColor rgb="FFF6F6F4"/>
        </patternFill>
      </fill>
    </dxf>
    <dxf>
      <fill>
        <patternFill>
          <bgColor rgb="FFF6F6F4"/>
        </patternFill>
      </fill>
    </dxf>
    <dxf>
      <fill>
        <patternFill>
          <bgColor rgb="FFF6F6F4"/>
        </patternFill>
      </fill>
    </dxf>
    <dxf>
      <fill>
        <patternFill>
          <bgColor rgb="FFF6F6F4"/>
        </patternFill>
      </fill>
    </dxf>
    <dxf>
      <fill>
        <patternFill>
          <bgColor rgb="FFF6F6F4"/>
        </patternFill>
      </fill>
    </dxf>
    <dxf>
      <fill>
        <patternFill>
          <bgColor rgb="FFF6F6F4"/>
        </patternFill>
      </fill>
    </dxf>
    <dxf>
      <fill>
        <patternFill>
          <bgColor rgb="FFF6F6F6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rgb="FFF6F6F4"/>
        </patternFill>
      </fill>
    </dxf>
    <dxf>
      <numFmt numFmtId="164" formatCode=";;;"/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ill>
        <patternFill>
          <bgColor rgb="FFF6F6F4"/>
        </patternFill>
      </fill>
    </dxf>
    <dxf>
      <fill>
        <patternFill>
          <bgColor theme="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3599BB"/>
        </patternFill>
      </fill>
    </dxf>
    <dxf>
      <fill>
        <patternFill>
          <bgColor rgb="FFF6F6F4"/>
        </patternFill>
      </fill>
    </dxf>
  </dxfs>
  <tableStyles count="0" defaultTableStyle="TableStyleMedium2" defaultPivotStyle="PivotStyleLight16"/>
  <colors>
    <mruColors>
      <color rgb="FF3599BB"/>
      <color rgb="FFF6F6F4"/>
      <color rgb="FFF6F6F6"/>
      <color rgb="FFEFEFEA"/>
      <color rgb="FFE4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37957</xdr:colOff>
      <xdr:row>1</xdr:row>
      <xdr:rowOff>168089</xdr:rowOff>
    </xdr:from>
    <xdr:to>
      <xdr:col>6</xdr:col>
      <xdr:colOff>2714489</xdr:colOff>
      <xdr:row>11</xdr:row>
      <xdr:rowOff>22411</xdr:rowOff>
    </xdr:to>
    <xdr:grpSp>
      <xdr:nvGrpSpPr>
        <xdr:cNvPr id="77" name="Gruppe 76">
          <a:extLst>
            <a:ext uri="{FF2B5EF4-FFF2-40B4-BE49-F238E27FC236}">
              <a16:creationId xmlns:a16="http://schemas.microsoft.com/office/drawing/2014/main" id="{8F0DDBE6-6BE6-4A84-AF8A-2EF50E15C59E}"/>
            </a:ext>
          </a:extLst>
        </xdr:cNvPr>
        <xdr:cNvGrpSpPr/>
      </xdr:nvGrpSpPr>
      <xdr:grpSpPr>
        <a:xfrm>
          <a:off x="5324332" y="370495"/>
          <a:ext cx="2676532" cy="1675979"/>
          <a:chOff x="5643563" y="2095500"/>
          <a:chExt cx="3857624" cy="1117426"/>
        </a:xfrm>
      </xdr:grpSpPr>
      <xdr:sp macro="" textlink="">
        <xdr:nvSpPr>
          <xdr:cNvPr id="78" name="Tekstfelt 77">
            <a:extLst>
              <a:ext uri="{FF2B5EF4-FFF2-40B4-BE49-F238E27FC236}">
                <a16:creationId xmlns:a16="http://schemas.microsoft.com/office/drawing/2014/main" id="{47A04D88-A376-4F02-B11C-D0BE67AA6553}"/>
              </a:ext>
            </a:extLst>
          </xdr:cNvPr>
          <xdr:cNvSpPr txBox="1"/>
        </xdr:nvSpPr>
        <xdr:spPr>
          <a:xfrm>
            <a:off x="5643563" y="2095500"/>
            <a:ext cx="3857624" cy="1117426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3599BB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400" b="0"/>
              <a:t>1)</a:t>
            </a:r>
          </a:p>
        </xdr:txBody>
      </xdr:sp>
      <xdr:sp macro="" textlink="">
        <xdr:nvSpPr>
          <xdr:cNvPr id="79" name="Tekstfelt 78">
            <a:extLst>
              <a:ext uri="{FF2B5EF4-FFF2-40B4-BE49-F238E27FC236}">
                <a16:creationId xmlns:a16="http://schemas.microsoft.com/office/drawing/2014/main" id="{A2103210-8668-49A9-B44B-73DEA6ECC416}"/>
              </a:ext>
            </a:extLst>
          </xdr:cNvPr>
          <xdr:cNvSpPr txBox="1"/>
        </xdr:nvSpPr>
        <xdr:spPr>
          <a:xfrm>
            <a:off x="6000749" y="2105678"/>
            <a:ext cx="3489563" cy="110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Indsæt navnene på</a:t>
            </a:r>
            <a:r>
              <a:rPr lang="da-DK" sz="14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tilbudsgiverne (fx "A" og "E"). </a:t>
            </a:r>
          </a:p>
          <a:p>
            <a:endParaRPr lang="da-DK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a-DK" sz="14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Bemærk, hvordan skemaet til højre herfor tilpasser sig i takt med, at tilbudsgiverne navngives.</a:t>
            </a:r>
            <a:endParaRPr lang="da-DK" sz="1400" b="0"/>
          </a:p>
        </xdr:txBody>
      </xdr:sp>
    </xdr:grpSp>
    <xdr:clientData/>
  </xdr:twoCellAnchor>
  <xdr:twoCellAnchor>
    <xdr:from>
      <xdr:col>6</xdr:col>
      <xdr:colOff>37462</xdr:colOff>
      <xdr:row>16</xdr:row>
      <xdr:rowOff>168839</xdr:rowOff>
    </xdr:from>
    <xdr:to>
      <xdr:col>6</xdr:col>
      <xdr:colOff>2713994</xdr:colOff>
      <xdr:row>26</xdr:row>
      <xdr:rowOff>11206</xdr:rowOff>
    </xdr:to>
    <xdr:grpSp>
      <xdr:nvGrpSpPr>
        <xdr:cNvPr id="80" name="Gruppe 79">
          <a:extLst>
            <a:ext uri="{FF2B5EF4-FFF2-40B4-BE49-F238E27FC236}">
              <a16:creationId xmlns:a16="http://schemas.microsoft.com/office/drawing/2014/main" id="{9F154FEF-E64F-4DF8-B6BA-679EE9BA8EF6}"/>
            </a:ext>
          </a:extLst>
        </xdr:cNvPr>
        <xdr:cNvGrpSpPr/>
      </xdr:nvGrpSpPr>
      <xdr:grpSpPr>
        <a:xfrm>
          <a:off x="5323837" y="3109683"/>
          <a:ext cx="2676532" cy="1675929"/>
          <a:chOff x="5643563" y="2095500"/>
          <a:chExt cx="3857624" cy="1117426"/>
        </a:xfrm>
      </xdr:grpSpPr>
      <xdr:sp macro="" textlink="">
        <xdr:nvSpPr>
          <xdr:cNvPr id="81" name="Tekstfelt 80">
            <a:extLst>
              <a:ext uri="{FF2B5EF4-FFF2-40B4-BE49-F238E27FC236}">
                <a16:creationId xmlns:a16="http://schemas.microsoft.com/office/drawing/2014/main" id="{7486CBC1-967C-40D2-B7F1-7B5A3B577AB8}"/>
              </a:ext>
            </a:extLst>
          </xdr:cNvPr>
          <xdr:cNvSpPr txBox="1"/>
        </xdr:nvSpPr>
        <xdr:spPr>
          <a:xfrm>
            <a:off x="5643563" y="2095500"/>
            <a:ext cx="3857624" cy="1117426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3599BB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400" b="0"/>
              <a:t>2)</a:t>
            </a:r>
          </a:p>
        </xdr:txBody>
      </xdr:sp>
      <xdr:sp macro="" textlink="">
        <xdr:nvSpPr>
          <xdr:cNvPr id="82" name="Tekstfelt 81">
            <a:extLst>
              <a:ext uri="{FF2B5EF4-FFF2-40B4-BE49-F238E27FC236}">
                <a16:creationId xmlns:a16="http://schemas.microsoft.com/office/drawing/2014/main" id="{9BE5A838-5694-4810-A9D6-99B86815AF55}"/>
              </a:ext>
            </a:extLst>
          </xdr:cNvPr>
          <xdr:cNvSpPr txBox="1"/>
        </xdr:nvSpPr>
        <xdr:spPr>
          <a:xfrm>
            <a:off x="6000749" y="2105678"/>
            <a:ext cx="3489563" cy="110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Indsæt de offentliggjorte underkriter (fx "Pris", "Kvalitet" og "Service").</a:t>
            </a:r>
          </a:p>
          <a:p>
            <a:endParaRPr lang="da-DK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a-DK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Indsæt herefter de tilknyttede</a:t>
            </a:r>
            <a:r>
              <a:rPr lang="da-DK" sz="14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a-DK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vægtningskoefficienter</a:t>
            </a:r>
            <a:r>
              <a:rPr lang="da-DK" sz="14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</a:p>
          <a:p>
            <a:r>
              <a:rPr lang="da-DK" sz="14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(fx "60", "35" og "5").</a:t>
            </a:r>
          </a:p>
        </xdr:txBody>
      </xdr:sp>
    </xdr:grpSp>
    <xdr:clientData/>
  </xdr:twoCellAnchor>
  <xdr:twoCellAnchor>
    <xdr:from>
      <xdr:col>6</xdr:col>
      <xdr:colOff>36001</xdr:colOff>
      <xdr:row>35</xdr:row>
      <xdr:rowOff>77396</xdr:rowOff>
    </xdr:from>
    <xdr:to>
      <xdr:col>6</xdr:col>
      <xdr:colOff>2712533</xdr:colOff>
      <xdr:row>38</xdr:row>
      <xdr:rowOff>56025</xdr:rowOff>
    </xdr:to>
    <xdr:grpSp>
      <xdr:nvGrpSpPr>
        <xdr:cNvPr id="86" name="Gruppe 85">
          <a:extLst>
            <a:ext uri="{FF2B5EF4-FFF2-40B4-BE49-F238E27FC236}">
              <a16:creationId xmlns:a16="http://schemas.microsoft.com/office/drawing/2014/main" id="{66416D43-45FE-48FA-8834-ADCEA3A4A20E}"/>
            </a:ext>
          </a:extLst>
        </xdr:cNvPr>
        <xdr:cNvGrpSpPr/>
      </xdr:nvGrpSpPr>
      <xdr:grpSpPr>
        <a:xfrm>
          <a:off x="5322376" y="6494865"/>
          <a:ext cx="2676532" cy="550129"/>
          <a:chOff x="5643563" y="2095500"/>
          <a:chExt cx="3857624" cy="1117426"/>
        </a:xfrm>
      </xdr:grpSpPr>
      <xdr:sp macro="" textlink="">
        <xdr:nvSpPr>
          <xdr:cNvPr id="87" name="Tekstfelt 86">
            <a:extLst>
              <a:ext uri="{FF2B5EF4-FFF2-40B4-BE49-F238E27FC236}">
                <a16:creationId xmlns:a16="http://schemas.microsoft.com/office/drawing/2014/main" id="{309014C0-56C9-49A1-99F0-CFA7B02A0E0B}"/>
              </a:ext>
            </a:extLst>
          </xdr:cNvPr>
          <xdr:cNvSpPr txBox="1"/>
        </xdr:nvSpPr>
        <xdr:spPr>
          <a:xfrm>
            <a:off x="5643563" y="2095500"/>
            <a:ext cx="3857624" cy="1117426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3599BB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400" b="0"/>
              <a:t>3)</a:t>
            </a:r>
          </a:p>
        </xdr:txBody>
      </xdr:sp>
      <xdr:sp macro="" textlink="">
        <xdr:nvSpPr>
          <xdr:cNvPr id="88" name="Tekstfelt 87">
            <a:extLst>
              <a:ext uri="{FF2B5EF4-FFF2-40B4-BE49-F238E27FC236}">
                <a16:creationId xmlns:a16="http://schemas.microsoft.com/office/drawing/2014/main" id="{01BC0E36-2A3F-4D62-ACEF-7561675537D5}"/>
              </a:ext>
            </a:extLst>
          </xdr:cNvPr>
          <xdr:cNvSpPr txBox="1"/>
        </xdr:nvSpPr>
        <xdr:spPr>
          <a:xfrm>
            <a:off x="6000749" y="2128440"/>
            <a:ext cx="3489564" cy="106812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4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Indsæt den offentliggjorte pointskala (fx "0" og "10")</a:t>
            </a:r>
          </a:p>
        </xdr:txBody>
      </xdr:sp>
    </xdr:grpSp>
    <xdr:clientData/>
  </xdr:twoCellAnchor>
  <xdr:twoCellAnchor>
    <xdr:from>
      <xdr:col>6</xdr:col>
      <xdr:colOff>33620</xdr:colOff>
      <xdr:row>40</xdr:row>
      <xdr:rowOff>193021</xdr:rowOff>
    </xdr:from>
    <xdr:to>
      <xdr:col>6</xdr:col>
      <xdr:colOff>2710152</xdr:colOff>
      <xdr:row>43</xdr:row>
      <xdr:rowOff>171650</xdr:rowOff>
    </xdr:to>
    <xdr:grpSp>
      <xdr:nvGrpSpPr>
        <xdr:cNvPr id="89" name="Gruppe 88">
          <a:extLst>
            <a:ext uri="{FF2B5EF4-FFF2-40B4-BE49-F238E27FC236}">
              <a16:creationId xmlns:a16="http://schemas.microsoft.com/office/drawing/2014/main" id="{C0DB3321-EB08-4F8A-8AE5-131E6F7A67BA}"/>
            </a:ext>
          </a:extLst>
        </xdr:cNvPr>
        <xdr:cNvGrpSpPr/>
      </xdr:nvGrpSpPr>
      <xdr:grpSpPr>
        <a:xfrm>
          <a:off x="5319995" y="7551084"/>
          <a:ext cx="2676532" cy="550129"/>
          <a:chOff x="5643563" y="2095500"/>
          <a:chExt cx="3857624" cy="1117426"/>
        </a:xfrm>
      </xdr:grpSpPr>
      <xdr:sp macro="" textlink="">
        <xdr:nvSpPr>
          <xdr:cNvPr id="90" name="Tekstfelt 89">
            <a:extLst>
              <a:ext uri="{FF2B5EF4-FFF2-40B4-BE49-F238E27FC236}">
                <a16:creationId xmlns:a16="http://schemas.microsoft.com/office/drawing/2014/main" id="{34F5BB56-B406-439B-8DC8-7759912A5CD9}"/>
              </a:ext>
            </a:extLst>
          </xdr:cNvPr>
          <xdr:cNvSpPr txBox="1"/>
        </xdr:nvSpPr>
        <xdr:spPr>
          <a:xfrm>
            <a:off x="5643563" y="2095500"/>
            <a:ext cx="3857624" cy="1117426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3599BB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400" b="0"/>
              <a:t>4)</a:t>
            </a:r>
          </a:p>
        </xdr:txBody>
      </xdr:sp>
      <xdr:sp macro="" textlink="">
        <xdr:nvSpPr>
          <xdr:cNvPr id="91" name="Tekstfelt 90">
            <a:extLst>
              <a:ext uri="{FF2B5EF4-FFF2-40B4-BE49-F238E27FC236}">
                <a16:creationId xmlns:a16="http://schemas.microsoft.com/office/drawing/2014/main" id="{EF8FBD48-9982-4EF5-B758-5B35E4D71E02}"/>
              </a:ext>
            </a:extLst>
          </xdr:cNvPr>
          <xdr:cNvSpPr txBox="1"/>
        </xdr:nvSpPr>
        <xdr:spPr>
          <a:xfrm>
            <a:off x="6000749" y="2105678"/>
            <a:ext cx="3489564" cy="106812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4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Indsæt den nye pointskalas maksimale værdi (fx "100"). </a:t>
            </a:r>
          </a:p>
        </xdr:txBody>
      </xdr:sp>
    </xdr:grpSp>
    <xdr:clientData/>
  </xdr:twoCellAnchor>
  <xdr:twoCellAnchor>
    <xdr:from>
      <xdr:col>5</xdr:col>
      <xdr:colOff>69907</xdr:colOff>
      <xdr:row>4</xdr:row>
      <xdr:rowOff>93633</xdr:rowOff>
    </xdr:from>
    <xdr:to>
      <xdr:col>6</xdr:col>
      <xdr:colOff>48907</xdr:colOff>
      <xdr:row>4</xdr:row>
      <xdr:rowOff>100091</xdr:rowOff>
    </xdr:to>
    <xdr:cxnSp macro="">
      <xdr:nvCxnSpPr>
        <xdr:cNvPr id="93" name="Lige pilforbindelse 92">
          <a:extLst>
            <a:ext uri="{FF2B5EF4-FFF2-40B4-BE49-F238E27FC236}">
              <a16:creationId xmlns:a16="http://schemas.microsoft.com/office/drawing/2014/main" id="{F7BB1A47-5326-4D03-A508-B4C98AD3519B}"/>
            </a:ext>
          </a:extLst>
        </xdr:cNvPr>
        <xdr:cNvCxnSpPr/>
      </xdr:nvCxnSpPr>
      <xdr:spPr>
        <a:xfrm flipH="1" flipV="1">
          <a:off x="4981494" y="847350"/>
          <a:ext cx="360000" cy="6458"/>
        </a:xfrm>
        <a:prstGeom prst="straightConnector1">
          <a:avLst/>
        </a:prstGeom>
        <a:ln w="63500">
          <a:solidFill>
            <a:srgbClr val="3599B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64938</xdr:colOff>
      <xdr:row>18</xdr:row>
      <xdr:rowOff>96946</xdr:rowOff>
    </xdr:from>
    <xdr:to>
      <xdr:col>6</xdr:col>
      <xdr:colOff>43938</xdr:colOff>
      <xdr:row>18</xdr:row>
      <xdr:rowOff>103404</xdr:rowOff>
    </xdr:to>
    <xdr:cxnSp macro="">
      <xdr:nvCxnSpPr>
        <xdr:cNvPr id="102" name="Lige pilforbindelse 101">
          <a:extLst>
            <a:ext uri="{FF2B5EF4-FFF2-40B4-BE49-F238E27FC236}">
              <a16:creationId xmlns:a16="http://schemas.microsoft.com/office/drawing/2014/main" id="{2A30F806-2ADF-4F00-98A4-2BA49128F2ED}"/>
            </a:ext>
          </a:extLst>
        </xdr:cNvPr>
        <xdr:cNvCxnSpPr/>
      </xdr:nvCxnSpPr>
      <xdr:spPr>
        <a:xfrm flipH="1" flipV="1">
          <a:off x="4976525" y="3443120"/>
          <a:ext cx="360000" cy="6458"/>
        </a:xfrm>
        <a:prstGeom prst="straightConnector1">
          <a:avLst/>
        </a:prstGeom>
        <a:ln w="63500">
          <a:solidFill>
            <a:srgbClr val="3599B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39009</xdr:colOff>
      <xdr:row>29</xdr:row>
      <xdr:rowOff>56425</xdr:rowOff>
    </xdr:from>
    <xdr:to>
      <xdr:col>6</xdr:col>
      <xdr:colOff>2715541</xdr:colOff>
      <xdr:row>34</xdr:row>
      <xdr:rowOff>149679</xdr:rowOff>
    </xdr:to>
    <xdr:grpSp>
      <xdr:nvGrpSpPr>
        <xdr:cNvPr id="83" name="Gruppe 82">
          <a:extLst>
            <a:ext uri="{FF2B5EF4-FFF2-40B4-BE49-F238E27FC236}">
              <a16:creationId xmlns:a16="http://schemas.microsoft.com/office/drawing/2014/main" id="{F7E6EBF5-43E0-4FFE-A095-136447952051}"/>
            </a:ext>
          </a:extLst>
        </xdr:cNvPr>
        <xdr:cNvGrpSpPr/>
      </xdr:nvGrpSpPr>
      <xdr:grpSpPr>
        <a:xfrm>
          <a:off x="5325384" y="5366613"/>
          <a:ext cx="2676532" cy="998129"/>
          <a:chOff x="5643563" y="2086110"/>
          <a:chExt cx="3857624" cy="1129569"/>
        </a:xfrm>
      </xdr:grpSpPr>
      <xdr:sp macro="" textlink="">
        <xdr:nvSpPr>
          <xdr:cNvPr id="84" name="Tekstfelt 83">
            <a:extLst>
              <a:ext uri="{FF2B5EF4-FFF2-40B4-BE49-F238E27FC236}">
                <a16:creationId xmlns:a16="http://schemas.microsoft.com/office/drawing/2014/main" id="{1FF13F5C-5D31-4F4C-B428-7DA541ADF819}"/>
              </a:ext>
            </a:extLst>
          </xdr:cNvPr>
          <xdr:cNvSpPr txBox="1"/>
        </xdr:nvSpPr>
        <xdr:spPr>
          <a:xfrm>
            <a:off x="5643563" y="2086110"/>
            <a:ext cx="3857624" cy="1129569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3599BB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400" b="0"/>
              <a:t>*)</a:t>
            </a:r>
          </a:p>
        </xdr:txBody>
      </xdr:sp>
      <xdr:sp macro="" textlink="">
        <xdr:nvSpPr>
          <xdr:cNvPr id="85" name="Tekstfelt 84">
            <a:extLst>
              <a:ext uri="{FF2B5EF4-FFF2-40B4-BE49-F238E27FC236}">
                <a16:creationId xmlns:a16="http://schemas.microsoft.com/office/drawing/2014/main" id="{BDF2CB97-7226-48F8-8986-8135ECD39393}"/>
              </a:ext>
            </a:extLst>
          </xdr:cNvPr>
          <xdr:cNvSpPr txBox="1"/>
        </xdr:nvSpPr>
        <xdr:spPr>
          <a:xfrm>
            <a:off x="6000749" y="2105677"/>
            <a:ext cx="3489564" cy="110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4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Summen af underkriteriernes vægtningskoefficienter markeres med rød skifttype, hvis den er forskellig fra 100%</a:t>
            </a:r>
          </a:p>
        </xdr:txBody>
      </xdr:sp>
    </xdr:grpSp>
    <xdr:clientData/>
  </xdr:twoCellAnchor>
  <xdr:twoCellAnchor>
    <xdr:from>
      <xdr:col>5</xdr:col>
      <xdr:colOff>67068</xdr:colOff>
      <xdr:row>32</xdr:row>
      <xdr:rowOff>90338</xdr:rowOff>
    </xdr:from>
    <xdr:to>
      <xdr:col>6</xdr:col>
      <xdr:colOff>46068</xdr:colOff>
      <xdr:row>32</xdr:row>
      <xdr:rowOff>96796</xdr:rowOff>
    </xdr:to>
    <xdr:cxnSp macro="">
      <xdr:nvCxnSpPr>
        <xdr:cNvPr id="108" name="Lige pilforbindelse 107">
          <a:extLst>
            <a:ext uri="{FF2B5EF4-FFF2-40B4-BE49-F238E27FC236}">
              <a16:creationId xmlns:a16="http://schemas.microsoft.com/office/drawing/2014/main" id="{C1305DE6-1526-457A-A11D-EBF1BF3CD131}"/>
            </a:ext>
          </a:extLst>
        </xdr:cNvPr>
        <xdr:cNvCxnSpPr/>
      </xdr:nvCxnSpPr>
      <xdr:spPr>
        <a:xfrm flipH="1" flipV="1">
          <a:off x="4976525" y="5957738"/>
          <a:ext cx="360000" cy="6458"/>
        </a:xfrm>
        <a:prstGeom prst="straightConnector1">
          <a:avLst/>
        </a:prstGeom>
        <a:ln w="63500">
          <a:solidFill>
            <a:srgbClr val="3599B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56336</xdr:colOff>
      <xdr:row>36</xdr:row>
      <xdr:rowOff>97062</xdr:rowOff>
    </xdr:from>
    <xdr:to>
      <xdr:col>6</xdr:col>
      <xdr:colOff>35336</xdr:colOff>
      <xdr:row>36</xdr:row>
      <xdr:rowOff>103520</xdr:rowOff>
    </xdr:to>
    <xdr:cxnSp macro="">
      <xdr:nvCxnSpPr>
        <xdr:cNvPr id="109" name="Lige pilforbindelse 108">
          <a:extLst>
            <a:ext uri="{FF2B5EF4-FFF2-40B4-BE49-F238E27FC236}">
              <a16:creationId xmlns:a16="http://schemas.microsoft.com/office/drawing/2014/main" id="{6760EF4D-EB57-4AAB-AC31-57D192CBBB1E}"/>
            </a:ext>
          </a:extLst>
        </xdr:cNvPr>
        <xdr:cNvCxnSpPr/>
      </xdr:nvCxnSpPr>
      <xdr:spPr>
        <a:xfrm flipH="1" flipV="1">
          <a:off x="4963353" y="6817114"/>
          <a:ext cx="360000" cy="6458"/>
        </a:xfrm>
        <a:prstGeom prst="straightConnector1">
          <a:avLst/>
        </a:prstGeom>
        <a:ln w="63500">
          <a:solidFill>
            <a:srgbClr val="3599B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58776</xdr:colOff>
      <xdr:row>42</xdr:row>
      <xdr:rowOff>98382</xdr:rowOff>
    </xdr:from>
    <xdr:to>
      <xdr:col>6</xdr:col>
      <xdr:colOff>37776</xdr:colOff>
      <xdr:row>42</xdr:row>
      <xdr:rowOff>104840</xdr:rowOff>
    </xdr:to>
    <xdr:cxnSp macro="">
      <xdr:nvCxnSpPr>
        <xdr:cNvPr id="110" name="Lige pilforbindelse 109">
          <a:extLst>
            <a:ext uri="{FF2B5EF4-FFF2-40B4-BE49-F238E27FC236}">
              <a16:creationId xmlns:a16="http://schemas.microsoft.com/office/drawing/2014/main" id="{9B5135FA-78B1-4D93-AA18-B4234DCC3365}"/>
            </a:ext>
          </a:extLst>
        </xdr:cNvPr>
        <xdr:cNvCxnSpPr/>
      </xdr:nvCxnSpPr>
      <xdr:spPr>
        <a:xfrm flipH="1" flipV="1">
          <a:off x="4965793" y="7961434"/>
          <a:ext cx="360000" cy="6458"/>
        </a:xfrm>
        <a:prstGeom prst="straightConnector1">
          <a:avLst/>
        </a:prstGeom>
        <a:ln w="63500">
          <a:solidFill>
            <a:srgbClr val="3599B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445557</xdr:colOff>
      <xdr:row>1</xdr:row>
      <xdr:rowOff>168089</xdr:rowOff>
    </xdr:from>
    <xdr:to>
      <xdr:col>11</xdr:col>
      <xdr:colOff>822481</xdr:colOff>
      <xdr:row>7</xdr:row>
      <xdr:rowOff>54428</xdr:rowOff>
    </xdr:to>
    <xdr:grpSp>
      <xdr:nvGrpSpPr>
        <xdr:cNvPr id="114" name="Gruppe 113">
          <a:extLst>
            <a:ext uri="{FF2B5EF4-FFF2-40B4-BE49-F238E27FC236}">
              <a16:creationId xmlns:a16="http://schemas.microsoft.com/office/drawing/2014/main" id="{6A5D766F-F959-4D30-BEED-050B7C43AFF1}"/>
            </a:ext>
          </a:extLst>
        </xdr:cNvPr>
        <xdr:cNvGrpSpPr/>
      </xdr:nvGrpSpPr>
      <xdr:grpSpPr>
        <a:xfrm>
          <a:off x="16185620" y="370495"/>
          <a:ext cx="2674830" cy="981714"/>
          <a:chOff x="5643563" y="2095500"/>
          <a:chExt cx="3857624" cy="1117426"/>
        </a:xfrm>
      </xdr:grpSpPr>
      <xdr:sp macro="" textlink="">
        <xdr:nvSpPr>
          <xdr:cNvPr id="115" name="Tekstfelt 114">
            <a:extLst>
              <a:ext uri="{FF2B5EF4-FFF2-40B4-BE49-F238E27FC236}">
                <a16:creationId xmlns:a16="http://schemas.microsoft.com/office/drawing/2014/main" id="{05A977E9-711D-41CE-9BC7-630573EED143}"/>
              </a:ext>
            </a:extLst>
          </xdr:cNvPr>
          <xdr:cNvSpPr txBox="1"/>
        </xdr:nvSpPr>
        <xdr:spPr>
          <a:xfrm>
            <a:off x="5643563" y="2095500"/>
            <a:ext cx="3857624" cy="1117426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3599BB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400" b="0"/>
              <a:t>5)</a:t>
            </a:r>
          </a:p>
        </xdr:txBody>
      </xdr:sp>
      <xdr:sp macro="" textlink="">
        <xdr:nvSpPr>
          <xdr:cNvPr id="116" name="Tekstfelt 115">
            <a:extLst>
              <a:ext uri="{FF2B5EF4-FFF2-40B4-BE49-F238E27FC236}">
                <a16:creationId xmlns:a16="http://schemas.microsoft.com/office/drawing/2014/main" id="{390792B8-F5AA-441A-82E2-63385F103DF4}"/>
              </a:ext>
            </a:extLst>
          </xdr:cNvPr>
          <xdr:cNvSpPr txBox="1"/>
        </xdr:nvSpPr>
        <xdr:spPr>
          <a:xfrm>
            <a:off x="6000749" y="2105678"/>
            <a:ext cx="3489563" cy="110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Indsæt de tilbudte priser</a:t>
            </a:r>
            <a:r>
              <a:rPr lang="da-DK" sz="14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, herunder eventuelt prissatte forbehold (fx "166666,67" </a:t>
            </a:r>
          </a:p>
          <a:p>
            <a:r>
              <a:rPr lang="da-DK" sz="14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og "266666,67").</a:t>
            </a:r>
            <a:endParaRPr lang="da-DK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da-DK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10</xdr:col>
      <xdr:colOff>96507</xdr:colOff>
      <xdr:row>3</xdr:row>
      <xdr:rowOff>93635</xdr:rowOff>
    </xdr:from>
    <xdr:to>
      <xdr:col>10</xdr:col>
      <xdr:colOff>456507</xdr:colOff>
      <xdr:row>3</xdr:row>
      <xdr:rowOff>100093</xdr:rowOff>
    </xdr:to>
    <xdr:cxnSp macro="">
      <xdr:nvCxnSpPr>
        <xdr:cNvPr id="117" name="Lige pilforbindelse 116">
          <a:extLst>
            <a:ext uri="{FF2B5EF4-FFF2-40B4-BE49-F238E27FC236}">
              <a16:creationId xmlns:a16="http://schemas.microsoft.com/office/drawing/2014/main" id="{4B1417C7-91D3-4ACC-9368-9AED224394B4}"/>
            </a:ext>
          </a:extLst>
        </xdr:cNvPr>
        <xdr:cNvCxnSpPr/>
      </xdr:nvCxnSpPr>
      <xdr:spPr>
        <a:xfrm flipH="1" flipV="1">
          <a:off x="15853578" y="665135"/>
          <a:ext cx="360000" cy="6458"/>
        </a:xfrm>
        <a:prstGeom prst="straightConnector1">
          <a:avLst/>
        </a:prstGeom>
        <a:ln w="63500">
          <a:solidFill>
            <a:srgbClr val="3599B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448279</xdr:colOff>
      <xdr:row>7</xdr:row>
      <xdr:rowOff>157202</xdr:rowOff>
    </xdr:from>
    <xdr:to>
      <xdr:col>11</xdr:col>
      <xdr:colOff>825203</xdr:colOff>
      <xdr:row>16</xdr:row>
      <xdr:rowOff>0</xdr:rowOff>
    </xdr:to>
    <xdr:grpSp>
      <xdr:nvGrpSpPr>
        <xdr:cNvPr id="118" name="Gruppe 117">
          <a:extLst>
            <a:ext uri="{FF2B5EF4-FFF2-40B4-BE49-F238E27FC236}">
              <a16:creationId xmlns:a16="http://schemas.microsoft.com/office/drawing/2014/main" id="{59937AF6-0B30-45C2-8248-814ABC4189A4}"/>
            </a:ext>
          </a:extLst>
        </xdr:cNvPr>
        <xdr:cNvGrpSpPr/>
      </xdr:nvGrpSpPr>
      <xdr:grpSpPr>
        <a:xfrm>
          <a:off x="16188342" y="1454983"/>
          <a:ext cx="2674830" cy="1485861"/>
          <a:chOff x="5643563" y="2095500"/>
          <a:chExt cx="3857624" cy="1117426"/>
        </a:xfrm>
      </xdr:grpSpPr>
      <xdr:sp macro="" textlink="">
        <xdr:nvSpPr>
          <xdr:cNvPr id="119" name="Tekstfelt 118">
            <a:extLst>
              <a:ext uri="{FF2B5EF4-FFF2-40B4-BE49-F238E27FC236}">
                <a16:creationId xmlns:a16="http://schemas.microsoft.com/office/drawing/2014/main" id="{2F4BBEAD-1195-4E0E-A750-A3BC2B2A9DEF}"/>
              </a:ext>
            </a:extLst>
          </xdr:cNvPr>
          <xdr:cNvSpPr txBox="1"/>
        </xdr:nvSpPr>
        <xdr:spPr>
          <a:xfrm>
            <a:off x="5643563" y="2095500"/>
            <a:ext cx="3857624" cy="1117426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3599BB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400" b="0"/>
              <a:t>6)</a:t>
            </a:r>
          </a:p>
        </xdr:txBody>
      </xdr:sp>
      <xdr:sp macro="" textlink="">
        <xdr:nvSpPr>
          <xdr:cNvPr id="120" name="Tekstfelt 119">
            <a:extLst>
              <a:ext uri="{FF2B5EF4-FFF2-40B4-BE49-F238E27FC236}">
                <a16:creationId xmlns:a16="http://schemas.microsoft.com/office/drawing/2014/main" id="{1BB44577-EE47-490D-A3A4-70DD2F819AC2}"/>
              </a:ext>
            </a:extLst>
          </xdr:cNvPr>
          <xdr:cNvSpPr txBox="1"/>
        </xdr:nvSpPr>
        <xdr:spPr>
          <a:xfrm>
            <a:off x="6000748" y="2110243"/>
            <a:ext cx="3489563" cy="105636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Tildel tilbuddene</a:t>
            </a:r>
            <a:r>
              <a:rPr lang="da-DK" sz="14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point for hvert enkelt kvalitativt underkriterium. Pointene tildeles med udgangspunkt i den offentliggjorte pointskala, jf. tredje trin.</a:t>
            </a:r>
          </a:p>
        </xdr:txBody>
      </xdr:sp>
    </xdr:grpSp>
    <xdr:clientData/>
  </xdr:twoCellAnchor>
  <xdr:twoCellAnchor>
    <xdr:from>
      <xdr:col>10</xdr:col>
      <xdr:colOff>99229</xdr:colOff>
      <xdr:row>9</xdr:row>
      <xdr:rowOff>82750</xdr:rowOff>
    </xdr:from>
    <xdr:to>
      <xdr:col>10</xdr:col>
      <xdr:colOff>459229</xdr:colOff>
      <xdr:row>9</xdr:row>
      <xdr:rowOff>89208</xdr:rowOff>
    </xdr:to>
    <xdr:cxnSp macro="">
      <xdr:nvCxnSpPr>
        <xdr:cNvPr id="121" name="Lige pilforbindelse 120">
          <a:extLst>
            <a:ext uri="{FF2B5EF4-FFF2-40B4-BE49-F238E27FC236}">
              <a16:creationId xmlns:a16="http://schemas.microsoft.com/office/drawing/2014/main" id="{A2ADE9FD-69D1-471B-8660-92A18CED823E}"/>
            </a:ext>
          </a:extLst>
        </xdr:cNvPr>
        <xdr:cNvCxnSpPr/>
      </xdr:nvCxnSpPr>
      <xdr:spPr>
        <a:xfrm flipH="1" flipV="1">
          <a:off x="15856300" y="1742821"/>
          <a:ext cx="360000" cy="6458"/>
        </a:xfrm>
        <a:prstGeom prst="straightConnector1">
          <a:avLst/>
        </a:prstGeom>
        <a:ln w="63500">
          <a:solidFill>
            <a:srgbClr val="3599B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449893</xdr:colOff>
      <xdr:row>31</xdr:row>
      <xdr:rowOff>145677</xdr:rowOff>
    </xdr:from>
    <xdr:to>
      <xdr:col>11</xdr:col>
      <xdr:colOff>826817</xdr:colOff>
      <xdr:row>44</xdr:row>
      <xdr:rowOff>89647</xdr:rowOff>
    </xdr:to>
    <xdr:grpSp>
      <xdr:nvGrpSpPr>
        <xdr:cNvPr id="122" name="Gruppe 121">
          <a:extLst>
            <a:ext uri="{FF2B5EF4-FFF2-40B4-BE49-F238E27FC236}">
              <a16:creationId xmlns:a16="http://schemas.microsoft.com/office/drawing/2014/main" id="{BB89FD89-B4E5-4ACA-9D5D-E64C76C780BB}"/>
            </a:ext>
          </a:extLst>
        </xdr:cNvPr>
        <xdr:cNvGrpSpPr/>
      </xdr:nvGrpSpPr>
      <xdr:grpSpPr>
        <a:xfrm>
          <a:off x="16189956" y="5813052"/>
          <a:ext cx="2674830" cy="2384751"/>
          <a:chOff x="5643563" y="2095500"/>
          <a:chExt cx="3857624" cy="1117426"/>
        </a:xfrm>
      </xdr:grpSpPr>
      <xdr:sp macro="" textlink="">
        <xdr:nvSpPr>
          <xdr:cNvPr id="123" name="Tekstfelt 122">
            <a:extLst>
              <a:ext uri="{FF2B5EF4-FFF2-40B4-BE49-F238E27FC236}">
                <a16:creationId xmlns:a16="http://schemas.microsoft.com/office/drawing/2014/main" id="{F0930E1A-157A-468A-8144-3D1D9729B9F1}"/>
              </a:ext>
            </a:extLst>
          </xdr:cNvPr>
          <xdr:cNvSpPr txBox="1"/>
        </xdr:nvSpPr>
        <xdr:spPr>
          <a:xfrm>
            <a:off x="5643563" y="2095500"/>
            <a:ext cx="3857624" cy="1117426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3599BB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400" b="0"/>
              <a:t>*)</a:t>
            </a:r>
          </a:p>
        </xdr:txBody>
      </xdr:sp>
      <xdr:sp macro="" textlink="">
        <xdr:nvSpPr>
          <xdr:cNvPr id="124" name="Tekstfelt 123">
            <a:extLst>
              <a:ext uri="{FF2B5EF4-FFF2-40B4-BE49-F238E27FC236}">
                <a16:creationId xmlns:a16="http://schemas.microsoft.com/office/drawing/2014/main" id="{39DC49CB-9CB5-4EB9-8045-DFBB689B8172}"/>
              </a:ext>
            </a:extLst>
          </xdr:cNvPr>
          <xdr:cNvSpPr txBox="1"/>
        </xdr:nvSpPr>
        <xdr:spPr>
          <a:xfrm>
            <a:off x="6000748" y="2100626"/>
            <a:ext cx="3489563" cy="10659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Det økonomisk mest fordelagtige tilbud </a:t>
            </a:r>
            <a:r>
              <a:rPr lang="da-DK" sz="14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er tilbuddet med den laveste pris pr. kvalitativt point. Dette tilbud markeres med blå.</a:t>
            </a:r>
          </a:p>
          <a:p>
            <a:endParaRPr lang="da-DK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a-DK" sz="14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Bemærk, at evaluerings-resultatet er det samme som i den tilhørende præsentations andet eksempel (se slide 12).</a:t>
            </a:r>
          </a:p>
        </xdr:txBody>
      </xdr:sp>
    </xdr:grpSp>
    <xdr:clientData/>
  </xdr:twoCellAnchor>
  <xdr:twoCellAnchor>
    <xdr:from>
      <xdr:col>10</xdr:col>
      <xdr:colOff>112035</xdr:colOff>
      <xdr:row>41</xdr:row>
      <xdr:rowOff>116370</xdr:rowOff>
    </xdr:from>
    <xdr:to>
      <xdr:col>10</xdr:col>
      <xdr:colOff>472035</xdr:colOff>
      <xdr:row>41</xdr:row>
      <xdr:rowOff>122828</xdr:rowOff>
    </xdr:to>
    <xdr:cxnSp macro="">
      <xdr:nvCxnSpPr>
        <xdr:cNvPr id="125" name="Lige pilforbindelse 124">
          <a:extLst>
            <a:ext uri="{FF2B5EF4-FFF2-40B4-BE49-F238E27FC236}">
              <a16:creationId xmlns:a16="http://schemas.microsoft.com/office/drawing/2014/main" id="{AB935B1D-EB32-4659-9D4D-76D76D012EFD}"/>
            </a:ext>
          </a:extLst>
        </xdr:cNvPr>
        <xdr:cNvCxnSpPr/>
      </xdr:nvCxnSpPr>
      <xdr:spPr>
        <a:xfrm flipH="1" flipV="1">
          <a:off x="15856300" y="7691546"/>
          <a:ext cx="360000" cy="6458"/>
        </a:xfrm>
        <a:prstGeom prst="straightConnector1">
          <a:avLst/>
        </a:prstGeom>
        <a:ln w="63500">
          <a:solidFill>
            <a:srgbClr val="3599B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500056</xdr:colOff>
      <xdr:row>46</xdr:row>
      <xdr:rowOff>125864</xdr:rowOff>
    </xdr:from>
    <xdr:to>
      <xdr:col>11</xdr:col>
      <xdr:colOff>832757</xdr:colOff>
      <xdr:row>49</xdr:row>
      <xdr:rowOff>126592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4B3FC4EC-0735-421E-B626-00FD1D432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40119" y="8591208"/>
          <a:ext cx="2630607" cy="536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5826C-6511-4AB7-96F3-38F68BFEAAEC}">
  <dimension ref="A1:W55"/>
  <sheetViews>
    <sheetView tabSelected="1" zoomScale="80" zoomScaleNormal="80" workbookViewId="0">
      <selection activeCell="J46" sqref="J46"/>
    </sheetView>
  </sheetViews>
  <sheetFormatPr defaultRowHeight="14.25"/>
  <cols>
    <col min="1" max="1" width="26.42578125" style="28" customWidth="1"/>
    <col min="2" max="2" width="2.85546875" style="28" customWidth="1"/>
    <col min="3" max="3" width="9.140625" style="28" customWidth="1"/>
    <col min="4" max="4" width="26" style="28" customWidth="1"/>
    <col min="5" max="5" width="9.140625" style="28" customWidth="1"/>
    <col min="6" max="6" width="5.7109375" style="28" customWidth="1"/>
    <col min="7" max="7" width="44.7109375" style="28" customWidth="1"/>
    <col min="8" max="8" width="43.28515625" style="28" customWidth="1"/>
    <col min="9" max="18" width="34.42578125" style="28" customWidth="1"/>
    <col min="19" max="16384" width="9.140625" style="28"/>
  </cols>
  <sheetData>
    <row r="1" spans="1:18" ht="15.75">
      <c r="A1" s="27" t="s">
        <v>15</v>
      </c>
      <c r="H1" s="29" t="s">
        <v>19</v>
      </c>
    </row>
    <row r="3" spans="1:18" ht="15">
      <c r="A3" s="30" t="s">
        <v>27</v>
      </c>
      <c r="C3" s="53" t="s">
        <v>44</v>
      </c>
      <c r="D3" s="54"/>
      <c r="E3" s="54"/>
      <c r="H3" s="31" t="s">
        <v>25</v>
      </c>
      <c r="I3" s="32" t="str">
        <f>C3</f>
        <v>A</v>
      </c>
      <c r="J3" s="32" t="str">
        <f>C4</f>
        <v>E</v>
      </c>
      <c r="K3" s="32">
        <f>C5</f>
        <v>0</v>
      </c>
      <c r="L3" s="32">
        <f>C6</f>
        <v>0</v>
      </c>
      <c r="M3" s="32">
        <f>C7</f>
        <v>0</v>
      </c>
      <c r="N3" s="32">
        <f>C8</f>
        <v>0</v>
      </c>
      <c r="O3" s="32">
        <f>C9</f>
        <v>0</v>
      </c>
      <c r="P3" s="32">
        <f>C10</f>
        <v>0</v>
      </c>
      <c r="Q3" s="32">
        <f>C11</f>
        <v>0</v>
      </c>
      <c r="R3" s="32">
        <f>C12</f>
        <v>0</v>
      </c>
    </row>
    <row r="4" spans="1:18">
      <c r="A4" s="30" t="s">
        <v>28</v>
      </c>
      <c r="C4" s="53" t="s">
        <v>45</v>
      </c>
      <c r="D4" s="54"/>
      <c r="E4" s="54"/>
      <c r="H4" s="33" t="str">
        <f>"- "&amp;C18&amp;" (i DKK)"</f>
        <v>- Pris (i DKK)</v>
      </c>
      <c r="I4" s="34">
        <v>166666.67000000001</v>
      </c>
      <c r="J4" s="34">
        <v>266666.67</v>
      </c>
      <c r="K4" s="34"/>
      <c r="L4" s="34"/>
      <c r="M4" s="34"/>
      <c r="N4" s="34"/>
      <c r="O4" s="34"/>
      <c r="P4" s="34"/>
      <c r="Q4" s="34"/>
      <c r="R4" s="34"/>
    </row>
    <row r="5" spans="1:18">
      <c r="A5" s="30" t="s">
        <v>29</v>
      </c>
      <c r="C5" s="53"/>
      <c r="D5" s="54"/>
      <c r="E5" s="54"/>
      <c r="H5" s="33" t="str">
        <f>"- "&amp;C19&amp;" (i DKK)"</f>
        <v>-  (i DKK)</v>
      </c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>
      <c r="A6" s="30" t="s">
        <v>30</v>
      </c>
      <c r="C6" s="53"/>
      <c r="D6" s="54"/>
      <c r="E6" s="54"/>
      <c r="H6" s="33" t="str">
        <f>"- "&amp;C20&amp;" (i DKK)"</f>
        <v>-  (i DKK)</v>
      </c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5">
      <c r="A7" s="30" t="s">
        <v>31</v>
      </c>
      <c r="C7" s="53"/>
      <c r="D7" s="54"/>
      <c r="E7" s="54"/>
      <c r="H7" s="35" t="s">
        <v>24</v>
      </c>
      <c r="I7" s="36">
        <f>SUMPRODUCT(I4:I6,$E$18:$E$20)</f>
        <v>100000.00200000001</v>
      </c>
      <c r="J7" s="36">
        <f t="shared" ref="J7:R7" si="0">SUMPRODUCT(J4:J6,$E$18:$E$20)</f>
        <v>160000.00199999998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</row>
    <row r="8" spans="1:18">
      <c r="A8" s="30" t="s">
        <v>32</v>
      </c>
      <c r="C8" s="53"/>
      <c r="D8" s="54"/>
      <c r="E8" s="54"/>
    </row>
    <row r="9" spans="1:18" ht="15">
      <c r="A9" s="30" t="s">
        <v>33</v>
      </c>
      <c r="C9" s="53"/>
      <c r="D9" s="54"/>
      <c r="E9" s="54"/>
      <c r="H9" s="35" t="s">
        <v>39</v>
      </c>
      <c r="I9" s="37" t="str">
        <f>C3</f>
        <v>A</v>
      </c>
      <c r="J9" s="37" t="str">
        <f>C4</f>
        <v>E</v>
      </c>
      <c r="K9" s="37">
        <f>C5</f>
        <v>0</v>
      </c>
      <c r="L9" s="37">
        <f>C6</f>
        <v>0</v>
      </c>
      <c r="M9" s="37">
        <f>C7</f>
        <v>0</v>
      </c>
      <c r="N9" s="37">
        <f>C8</f>
        <v>0</v>
      </c>
      <c r="O9" s="37">
        <f>C9</f>
        <v>0</v>
      </c>
      <c r="P9" s="37">
        <f>C10</f>
        <v>0</v>
      </c>
      <c r="Q9" s="37">
        <f>C11</f>
        <v>0</v>
      </c>
      <c r="R9" s="37">
        <f>C12</f>
        <v>0</v>
      </c>
    </row>
    <row r="10" spans="1:18">
      <c r="A10" s="30" t="s">
        <v>34</v>
      </c>
      <c r="C10" s="53"/>
      <c r="D10" s="54"/>
      <c r="E10" s="54"/>
      <c r="H10" s="33" t="str">
        <f t="shared" ref="H10:H19" si="1">"- Point for "&amp;C23</f>
        <v>- Point for Kvalitet</v>
      </c>
      <c r="I10" s="38">
        <v>0</v>
      </c>
      <c r="J10" s="38">
        <v>9</v>
      </c>
      <c r="K10" s="38"/>
      <c r="L10" s="38"/>
      <c r="M10" s="38"/>
      <c r="N10" s="39"/>
      <c r="O10" s="39"/>
      <c r="P10" s="39"/>
      <c r="Q10" s="39"/>
      <c r="R10" s="39"/>
    </row>
    <row r="11" spans="1:18">
      <c r="A11" s="30" t="s">
        <v>35</v>
      </c>
      <c r="C11" s="53"/>
      <c r="D11" s="54"/>
      <c r="E11" s="54"/>
      <c r="H11" s="33" t="str">
        <f t="shared" si="1"/>
        <v>- Point for Service</v>
      </c>
      <c r="I11" s="40">
        <v>1</v>
      </c>
      <c r="J11" s="40">
        <v>7</v>
      </c>
      <c r="K11" s="40"/>
      <c r="L11" s="40"/>
      <c r="M11" s="40"/>
      <c r="N11" s="41"/>
      <c r="O11" s="41"/>
      <c r="P11" s="41"/>
      <c r="Q11" s="41"/>
      <c r="R11" s="41"/>
    </row>
    <row r="12" spans="1:18">
      <c r="A12" s="30" t="s">
        <v>36</v>
      </c>
      <c r="C12" s="54"/>
      <c r="D12" s="54"/>
      <c r="E12" s="54"/>
      <c r="H12" s="33" t="str">
        <f t="shared" si="1"/>
        <v xml:space="preserve">- Point for </v>
      </c>
      <c r="I12" s="40"/>
      <c r="J12" s="40"/>
      <c r="K12" s="40"/>
      <c r="L12" s="40"/>
      <c r="M12" s="40"/>
      <c r="N12" s="41"/>
      <c r="O12" s="41"/>
      <c r="P12" s="41"/>
      <c r="Q12" s="41"/>
      <c r="R12" s="41"/>
    </row>
    <row r="13" spans="1:18">
      <c r="C13" s="42"/>
      <c r="D13" s="42"/>
      <c r="H13" s="33" t="str">
        <f t="shared" si="1"/>
        <v xml:space="preserve">- Point for </v>
      </c>
      <c r="I13" s="40"/>
      <c r="J13" s="40"/>
      <c r="K13" s="40"/>
      <c r="L13" s="40"/>
      <c r="M13" s="40"/>
      <c r="N13" s="41"/>
      <c r="O13" s="41"/>
      <c r="P13" s="41"/>
      <c r="Q13" s="41"/>
      <c r="R13" s="41"/>
    </row>
    <row r="14" spans="1:18">
      <c r="C14" s="42"/>
      <c r="D14" s="42"/>
      <c r="H14" s="33" t="str">
        <f t="shared" si="1"/>
        <v xml:space="preserve">- Point for </v>
      </c>
      <c r="I14" s="40"/>
      <c r="J14" s="40"/>
      <c r="K14" s="40"/>
      <c r="L14" s="40"/>
      <c r="M14" s="40"/>
      <c r="N14" s="41"/>
      <c r="O14" s="41"/>
      <c r="P14" s="41"/>
      <c r="Q14" s="41"/>
      <c r="R14" s="41"/>
    </row>
    <row r="15" spans="1:18" ht="15.75">
      <c r="A15" s="43" t="s">
        <v>0</v>
      </c>
      <c r="C15" s="42"/>
      <c r="D15" s="42"/>
      <c r="H15" s="33" t="str">
        <f t="shared" si="1"/>
        <v xml:space="preserve">- Point for </v>
      </c>
      <c r="I15" s="40"/>
      <c r="J15" s="40"/>
      <c r="K15" s="40"/>
      <c r="L15" s="40"/>
      <c r="M15" s="40"/>
      <c r="N15" s="41"/>
      <c r="O15" s="41"/>
      <c r="P15" s="41"/>
      <c r="Q15" s="41"/>
      <c r="R15" s="41"/>
    </row>
    <row r="16" spans="1:18">
      <c r="C16" s="42"/>
      <c r="D16" s="42"/>
      <c r="H16" s="33" t="str">
        <f t="shared" si="1"/>
        <v xml:space="preserve">- Point for </v>
      </c>
      <c r="I16" s="40"/>
      <c r="J16" s="40"/>
      <c r="K16" s="40"/>
      <c r="L16" s="40"/>
      <c r="M16" s="40"/>
      <c r="N16" s="41"/>
      <c r="O16" s="41"/>
      <c r="P16" s="41"/>
      <c r="Q16" s="41"/>
      <c r="R16" s="41"/>
    </row>
    <row r="17" spans="1:18" ht="15">
      <c r="A17" s="44" t="s">
        <v>1</v>
      </c>
      <c r="C17" s="42"/>
      <c r="D17" s="42"/>
      <c r="E17" s="37" t="s">
        <v>13</v>
      </c>
      <c r="H17" s="33" t="str">
        <f t="shared" si="1"/>
        <v xml:space="preserve">- Point for </v>
      </c>
      <c r="I17" s="40"/>
      <c r="J17" s="40"/>
      <c r="K17" s="40"/>
      <c r="L17" s="40"/>
      <c r="M17" s="40"/>
      <c r="N17" s="41"/>
      <c r="O17" s="41"/>
      <c r="P17" s="41"/>
      <c r="Q17" s="41"/>
      <c r="R17" s="41"/>
    </row>
    <row r="18" spans="1:18">
      <c r="A18" s="30" t="s">
        <v>2</v>
      </c>
      <c r="C18" s="55" t="s">
        <v>42</v>
      </c>
      <c r="D18" s="56"/>
      <c r="E18" s="45">
        <v>0.6</v>
      </c>
      <c r="H18" s="33" t="str">
        <f t="shared" si="1"/>
        <v xml:space="preserve">- Point for </v>
      </c>
      <c r="I18" s="40"/>
      <c r="J18" s="40"/>
      <c r="K18" s="40"/>
      <c r="L18" s="40"/>
      <c r="M18" s="40"/>
      <c r="N18" s="41"/>
      <c r="O18" s="41"/>
      <c r="P18" s="41"/>
      <c r="Q18" s="41"/>
      <c r="R18" s="41"/>
    </row>
    <row r="19" spans="1:18">
      <c r="A19" s="30" t="s">
        <v>4</v>
      </c>
      <c r="C19" s="55"/>
      <c r="D19" s="56"/>
      <c r="E19" s="45"/>
      <c r="H19" s="33" t="str">
        <f t="shared" si="1"/>
        <v xml:space="preserve">- Point for </v>
      </c>
      <c r="I19" s="40"/>
      <c r="J19" s="40"/>
      <c r="K19" s="40"/>
      <c r="L19" s="40"/>
      <c r="M19" s="40"/>
      <c r="N19" s="41"/>
      <c r="O19" s="41"/>
      <c r="P19" s="41"/>
      <c r="Q19" s="41"/>
      <c r="R19" s="41"/>
    </row>
    <row r="20" spans="1:18">
      <c r="A20" s="30" t="s">
        <v>5</v>
      </c>
      <c r="C20" s="55"/>
      <c r="D20" s="56"/>
      <c r="E20" s="45"/>
    </row>
    <row r="21" spans="1:18">
      <c r="C21" s="42"/>
      <c r="D21" s="42"/>
    </row>
    <row r="22" spans="1:18" ht="15.75">
      <c r="A22" s="44" t="s">
        <v>3</v>
      </c>
      <c r="C22" s="42"/>
      <c r="D22" s="42"/>
      <c r="E22" s="37" t="s">
        <v>13</v>
      </c>
      <c r="H22" s="43" t="s">
        <v>23</v>
      </c>
    </row>
    <row r="23" spans="1:18" ht="15">
      <c r="A23" s="30" t="s">
        <v>2</v>
      </c>
      <c r="C23" s="55" t="s">
        <v>43</v>
      </c>
      <c r="D23" s="56"/>
      <c r="E23" s="45">
        <v>0.35</v>
      </c>
      <c r="I23" s="32" t="str">
        <f>C3</f>
        <v>A</v>
      </c>
      <c r="J23" s="32" t="str">
        <f>C4</f>
        <v>E</v>
      </c>
      <c r="K23" s="32">
        <f>C5</f>
        <v>0</v>
      </c>
      <c r="L23" s="32">
        <f>C6</f>
        <v>0</v>
      </c>
      <c r="M23" s="32">
        <f>C7</f>
        <v>0</v>
      </c>
      <c r="N23" s="32">
        <f>C8</f>
        <v>0</v>
      </c>
      <c r="O23" s="32">
        <f>C9</f>
        <v>0</v>
      </c>
      <c r="P23" s="32">
        <f>C10</f>
        <v>0</v>
      </c>
      <c r="Q23" s="32">
        <f>C11</f>
        <v>0</v>
      </c>
      <c r="R23" s="32">
        <f>C12</f>
        <v>0</v>
      </c>
    </row>
    <row r="24" spans="1:18">
      <c r="A24" s="30" t="s">
        <v>4</v>
      </c>
      <c r="C24" s="55" t="s">
        <v>46</v>
      </c>
      <c r="D24" s="56"/>
      <c r="E24" s="45">
        <v>0.05</v>
      </c>
      <c r="H24" s="33" t="s">
        <v>21</v>
      </c>
      <c r="I24" s="46">
        <f t="shared" ref="I24:R24" si="2">SUM($E$18:$E$20)*$E$43</f>
        <v>60</v>
      </c>
      <c r="J24" s="46">
        <f t="shared" si="2"/>
        <v>60</v>
      </c>
      <c r="K24" s="46">
        <f t="shared" si="2"/>
        <v>60</v>
      </c>
      <c r="L24" s="46">
        <f t="shared" si="2"/>
        <v>60</v>
      </c>
      <c r="M24" s="46">
        <f t="shared" si="2"/>
        <v>60</v>
      </c>
      <c r="N24" s="46">
        <f t="shared" si="2"/>
        <v>60</v>
      </c>
      <c r="O24" s="46">
        <f t="shared" si="2"/>
        <v>60</v>
      </c>
      <c r="P24" s="46">
        <f t="shared" si="2"/>
        <v>60</v>
      </c>
      <c r="Q24" s="46">
        <f t="shared" si="2"/>
        <v>60</v>
      </c>
      <c r="R24" s="46">
        <f t="shared" si="2"/>
        <v>60</v>
      </c>
    </row>
    <row r="25" spans="1:18">
      <c r="A25" s="30" t="s">
        <v>5</v>
      </c>
      <c r="C25" s="55"/>
      <c r="D25" s="56"/>
      <c r="E25" s="45"/>
      <c r="H25" s="33" t="str">
        <f t="shared" ref="H25:H34" si="3">"- Point for "&amp;C23</f>
        <v>- Point for Kvalitet</v>
      </c>
      <c r="I25" s="47">
        <f>I10/$E$38*$E$43*$E23</f>
        <v>0</v>
      </c>
      <c r="J25" s="47">
        <f>J10/$E$38*$E$43*$E23</f>
        <v>31.499999999999996</v>
      </c>
      <c r="K25" s="47">
        <f t="shared" ref="K25:R25" si="4">K10/$E$38*$E$43*$E23</f>
        <v>0</v>
      </c>
      <c r="L25" s="47">
        <f t="shared" si="4"/>
        <v>0</v>
      </c>
      <c r="M25" s="47">
        <f t="shared" si="4"/>
        <v>0</v>
      </c>
      <c r="N25" s="47">
        <f t="shared" si="4"/>
        <v>0</v>
      </c>
      <c r="O25" s="47">
        <f t="shared" si="4"/>
        <v>0</v>
      </c>
      <c r="P25" s="47">
        <f t="shared" si="4"/>
        <v>0</v>
      </c>
      <c r="Q25" s="47">
        <f t="shared" si="4"/>
        <v>0</v>
      </c>
      <c r="R25" s="47">
        <f t="shared" si="4"/>
        <v>0</v>
      </c>
    </row>
    <row r="26" spans="1:18">
      <c r="A26" s="30" t="s">
        <v>6</v>
      </c>
      <c r="C26" s="55"/>
      <c r="D26" s="56"/>
      <c r="E26" s="45"/>
      <c r="H26" s="33" t="str">
        <f t="shared" si="3"/>
        <v>- Point for Service</v>
      </c>
      <c r="I26" s="47">
        <f t="shared" ref="I26:R34" si="5">I11/$E$38*$E$43*$E24</f>
        <v>0.5</v>
      </c>
      <c r="J26" s="47">
        <f t="shared" si="5"/>
        <v>3.5</v>
      </c>
      <c r="K26" s="47">
        <f t="shared" si="5"/>
        <v>0</v>
      </c>
      <c r="L26" s="47">
        <f t="shared" si="5"/>
        <v>0</v>
      </c>
      <c r="M26" s="47">
        <f t="shared" si="5"/>
        <v>0</v>
      </c>
      <c r="N26" s="47">
        <f t="shared" si="5"/>
        <v>0</v>
      </c>
      <c r="O26" s="47">
        <f t="shared" si="5"/>
        <v>0</v>
      </c>
      <c r="P26" s="47">
        <f t="shared" si="5"/>
        <v>0</v>
      </c>
      <c r="Q26" s="47">
        <f t="shared" si="5"/>
        <v>0</v>
      </c>
      <c r="R26" s="47">
        <f t="shared" si="5"/>
        <v>0</v>
      </c>
    </row>
    <row r="27" spans="1:18">
      <c r="A27" s="30" t="s">
        <v>7</v>
      </c>
      <c r="C27" s="55"/>
      <c r="D27" s="56"/>
      <c r="E27" s="45"/>
      <c r="H27" s="33" t="str">
        <f t="shared" si="3"/>
        <v xml:space="preserve">- Point for </v>
      </c>
      <c r="I27" s="47">
        <f t="shared" si="5"/>
        <v>0</v>
      </c>
      <c r="J27" s="47">
        <f t="shared" si="5"/>
        <v>0</v>
      </c>
      <c r="K27" s="47">
        <f t="shared" si="5"/>
        <v>0</v>
      </c>
      <c r="L27" s="47">
        <f t="shared" si="5"/>
        <v>0</v>
      </c>
      <c r="M27" s="47">
        <f t="shared" si="5"/>
        <v>0</v>
      </c>
      <c r="N27" s="47">
        <f t="shared" si="5"/>
        <v>0</v>
      </c>
      <c r="O27" s="47">
        <f t="shared" si="5"/>
        <v>0</v>
      </c>
      <c r="P27" s="47">
        <f t="shared" si="5"/>
        <v>0</v>
      </c>
      <c r="Q27" s="47">
        <f t="shared" si="5"/>
        <v>0</v>
      </c>
      <c r="R27" s="47">
        <f t="shared" si="5"/>
        <v>0</v>
      </c>
    </row>
    <row r="28" spans="1:18">
      <c r="A28" s="30" t="s">
        <v>8</v>
      </c>
      <c r="C28" s="55"/>
      <c r="D28" s="56"/>
      <c r="E28" s="45"/>
      <c r="H28" s="33" t="str">
        <f t="shared" si="3"/>
        <v xml:space="preserve">- Point for </v>
      </c>
      <c r="I28" s="47">
        <f t="shared" si="5"/>
        <v>0</v>
      </c>
      <c r="J28" s="47">
        <f t="shared" si="5"/>
        <v>0</v>
      </c>
      <c r="K28" s="47">
        <f t="shared" si="5"/>
        <v>0</v>
      </c>
      <c r="L28" s="47">
        <f t="shared" si="5"/>
        <v>0</v>
      </c>
      <c r="M28" s="47">
        <f t="shared" si="5"/>
        <v>0</v>
      </c>
      <c r="N28" s="47">
        <f t="shared" si="5"/>
        <v>0</v>
      </c>
      <c r="O28" s="47">
        <f t="shared" si="5"/>
        <v>0</v>
      </c>
      <c r="P28" s="47">
        <f t="shared" si="5"/>
        <v>0</v>
      </c>
      <c r="Q28" s="47">
        <f t="shared" si="5"/>
        <v>0</v>
      </c>
      <c r="R28" s="47">
        <f t="shared" si="5"/>
        <v>0</v>
      </c>
    </row>
    <row r="29" spans="1:18">
      <c r="A29" s="30" t="s">
        <v>9</v>
      </c>
      <c r="C29" s="55"/>
      <c r="D29" s="56"/>
      <c r="E29" s="45"/>
      <c r="H29" s="33" t="str">
        <f t="shared" si="3"/>
        <v xml:space="preserve">- Point for </v>
      </c>
      <c r="I29" s="47">
        <f t="shared" si="5"/>
        <v>0</v>
      </c>
      <c r="J29" s="47">
        <f t="shared" si="5"/>
        <v>0</v>
      </c>
      <c r="K29" s="47">
        <f t="shared" si="5"/>
        <v>0</v>
      </c>
      <c r="L29" s="47">
        <f t="shared" si="5"/>
        <v>0</v>
      </c>
      <c r="M29" s="47">
        <f t="shared" si="5"/>
        <v>0</v>
      </c>
      <c r="N29" s="47">
        <f t="shared" si="5"/>
        <v>0</v>
      </c>
      <c r="O29" s="47">
        <f t="shared" si="5"/>
        <v>0</v>
      </c>
      <c r="P29" s="47">
        <f t="shared" si="5"/>
        <v>0</v>
      </c>
      <c r="Q29" s="47">
        <f t="shared" si="5"/>
        <v>0</v>
      </c>
      <c r="R29" s="47">
        <f t="shared" si="5"/>
        <v>0</v>
      </c>
    </row>
    <row r="30" spans="1:18">
      <c r="A30" s="30" t="s">
        <v>10</v>
      </c>
      <c r="C30" s="56"/>
      <c r="D30" s="56"/>
      <c r="E30" s="45"/>
      <c r="H30" s="33" t="str">
        <f t="shared" si="3"/>
        <v xml:space="preserve">- Point for </v>
      </c>
      <c r="I30" s="47">
        <f t="shared" si="5"/>
        <v>0</v>
      </c>
      <c r="J30" s="47">
        <f t="shared" si="5"/>
        <v>0</v>
      </c>
      <c r="K30" s="47">
        <f t="shared" si="5"/>
        <v>0</v>
      </c>
      <c r="L30" s="47">
        <f t="shared" si="5"/>
        <v>0</v>
      </c>
      <c r="M30" s="47">
        <f t="shared" si="5"/>
        <v>0</v>
      </c>
      <c r="N30" s="47">
        <f t="shared" si="5"/>
        <v>0</v>
      </c>
      <c r="O30" s="47">
        <f t="shared" si="5"/>
        <v>0</v>
      </c>
      <c r="P30" s="47">
        <f t="shared" si="5"/>
        <v>0</v>
      </c>
      <c r="Q30" s="47">
        <f t="shared" si="5"/>
        <v>0</v>
      </c>
      <c r="R30" s="47">
        <f t="shared" si="5"/>
        <v>0</v>
      </c>
    </row>
    <row r="31" spans="1:18">
      <c r="A31" s="30" t="s">
        <v>11</v>
      </c>
      <c r="C31" s="56"/>
      <c r="D31" s="56"/>
      <c r="E31" s="45"/>
      <c r="H31" s="33" t="str">
        <f t="shared" si="3"/>
        <v xml:space="preserve">- Point for </v>
      </c>
      <c r="I31" s="47">
        <f t="shared" si="5"/>
        <v>0</v>
      </c>
      <c r="J31" s="47">
        <f t="shared" si="5"/>
        <v>0</v>
      </c>
      <c r="K31" s="47">
        <f t="shared" si="5"/>
        <v>0</v>
      </c>
      <c r="L31" s="47">
        <f t="shared" si="5"/>
        <v>0</v>
      </c>
      <c r="M31" s="47">
        <f t="shared" si="5"/>
        <v>0</v>
      </c>
      <c r="N31" s="47">
        <f t="shared" si="5"/>
        <v>0</v>
      </c>
      <c r="O31" s="47">
        <f t="shared" si="5"/>
        <v>0</v>
      </c>
      <c r="P31" s="47">
        <f t="shared" si="5"/>
        <v>0</v>
      </c>
      <c r="Q31" s="47">
        <f t="shared" si="5"/>
        <v>0</v>
      </c>
      <c r="R31" s="47">
        <f t="shared" si="5"/>
        <v>0</v>
      </c>
    </row>
    <row r="32" spans="1:18">
      <c r="A32" s="30" t="s">
        <v>12</v>
      </c>
      <c r="C32" s="55"/>
      <c r="D32" s="56"/>
      <c r="E32" s="45"/>
      <c r="H32" s="33" t="str">
        <f t="shared" si="3"/>
        <v xml:space="preserve">- Point for </v>
      </c>
      <c r="I32" s="47">
        <f t="shared" si="5"/>
        <v>0</v>
      </c>
      <c r="J32" s="47">
        <f t="shared" si="5"/>
        <v>0</v>
      </c>
      <c r="K32" s="47">
        <f t="shared" si="5"/>
        <v>0</v>
      </c>
      <c r="L32" s="47">
        <f t="shared" si="5"/>
        <v>0</v>
      </c>
      <c r="M32" s="47">
        <f t="shared" si="5"/>
        <v>0</v>
      </c>
      <c r="N32" s="47">
        <f t="shared" si="5"/>
        <v>0</v>
      </c>
      <c r="O32" s="47">
        <f t="shared" si="5"/>
        <v>0</v>
      </c>
      <c r="P32" s="47">
        <f t="shared" si="5"/>
        <v>0</v>
      </c>
      <c r="Q32" s="47">
        <f t="shared" si="5"/>
        <v>0</v>
      </c>
      <c r="R32" s="47">
        <f t="shared" si="5"/>
        <v>0</v>
      </c>
    </row>
    <row r="33" spans="1:23">
      <c r="C33" s="42"/>
      <c r="D33" s="42"/>
      <c r="E33" s="48">
        <f>SUM(E18:E20,E23:E32)</f>
        <v>1</v>
      </c>
      <c r="F33" s="42"/>
      <c r="H33" s="33" t="str">
        <f t="shared" si="3"/>
        <v xml:space="preserve">- Point for </v>
      </c>
      <c r="I33" s="47">
        <f t="shared" si="5"/>
        <v>0</v>
      </c>
      <c r="J33" s="47">
        <f t="shared" si="5"/>
        <v>0</v>
      </c>
      <c r="K33" s="47">
        <f t="shared" si="5"/>
        <v>0</v>
      </c>
      <c r="L33" s="47">
        <f t="shared" si="5"/>
        <v>0</v>
      </c>
      <c r="M33" s="47">
        <f t="shared" si="5"/>
        <v>0</v>
      </c>
      <c r="N33" s="47">
        <f t="shared" si="5"/>
        <v>0</v>
      </c>
      <c r="O33" s="47">
        <f t="shared" si="5"/>
        <v>0</v>
      </c>
      <c r="P33" s="47">
        <f t="shared" si="5"/>
        <v>0</v>
      </c>
      <c r="Q33" s="47">
        <f t="shared" si="5"/>
        <v>0</v>
      </c>
      <c r="R33" s="47">
        <f t="shared" si="5"/>
        <v>0</v>
      </c>
    </row>
    <row r="34" spans="1:23" ht="15">
      <c r="H34" s="33" t="str">
        <f t="shared" si="3"/>
        <v xml:space="preserve">- Point for </v>
      </c>
      <c r="I34" s="47">
        <f t="shared" si="5"/>
        <v>0</v>
      </c>
      <c r="J34" s="47">
        <f t="shared" si="5"/>
        <v>0</v>
      </c>
      <c r="K34" s="47">
        <f t="shared" si="5"/>
        <v>0</v>
      </c>
      <c r="L34" s="47">
        <f t="shared" si="5"/>
        <v>0</v>
      </c>
      <c r="M34" s="47">
        <f t="shared" si="5"/>
        <v>0</v>
      </c>
      <c r="N34" s="47">
        <f t="shared" si="5"/>
        <v>0</v>
      </c>
      <c r="O34" s="47">
        <f t="shared" si="5"/>
        <v>0</v>
      </c>
      <c r="P34" s="47">
        <f t="shared" si="5"/>
        <v>0</v>
      </c>
      <c r="Q34" s="47">
        <f t="shared" si="5"/>
        <v>0</v>
      </c>
      <c r="R34" s="47">
        <f t="shared" si="5"/>
        <v>0</v>
      </c>
      <c r="S34" s="37"/>
    </row>
    <row r="35" spans="1:23" ht="15.75">
      <c r="A35" s="43" t="s">
        <v>14</v>
      </c>
      <c r="H35" s="35" t="s">
        <v>41</v>
      </c>
      <c r="I35" s="35">
        <f>SUM(I24:I34)</f>
        <v>60.5</v>
      </c>
      <c r="J35" s="35">
        <f t="shared" ref="J35:R35" si="6">SUM(J24:J34)</f>
        <v>95</v>
      </c>
      <c r="K35" s="35">
        <f t="shared" si="6"/>
        <v>60</v>
      </c>
      <c r="L35" s="35">
        <f t="shared" si="6"/>
        <v>60</v>
      </c>
      <c r="M35" s="35">
        <f t="shared" si="6"/>
        <v>60</v>
      </c>
      <c r="N35" s="35">
        <f t="shared" si="6"/>
        <v>60</v>
      </c>
      <c r="O35" s="35">
        <f t="shared" si="6"/>
        <v>60</v>
      </c>
      <c r="P35" s="35">
        <f t="shared" si="6"/>
        <v>60</v>
      </c>
      <c r="Q35" s="35">
        <f t="shared" si="6"/>
        <v>60</v>
      </c>
      <c r="R35" s="35">
        <f t="shared" si="6"/>
        <v>60</v>
      </c>
    </row>
    <row r="36" spans="1:23" ht="15">
      <c r="E36" s="37" t="s">
        <v>20</v>
      </c>
      <c r="T36" s="37"/>
      <c r="U36" s="37"/>
      <c r="V36" s="37"/>
      <c r="W36" s="37"/>
    </row>
    <row r="37" spans="1:23">
      <c r="A37" s="30" t="s">
        <v>17</v>
      </c>
      <c r="E37" s="49">
        <v>0</v>
      </c>
    </row>
    <row r="38" spans="1:23" ht="15.75">
      <c r="A38" s="30" t="s">
        <v>16</v>
      </c>
      <c r="E38" s="49">
        <v>10</v>
      </c>
      <c r="H38" s="43" t="s">
        <v>22</v>
      </c>
    </row>
    <row r="39" spans="1:23" ht="15">
      <c r="I39" s="32" t="str">
        <f>C3</f>
        <v>A</v>
      </c>
      <c r="J39" s="32" t="str">
        <f>C4</f>
        <v>E</v>
      </c>
      <c r="K39" s="32">
        <f>C5</f>
        <v>0</v>
      </c>
      <c r="L39" s="32">
        <f>C6</f>
        <v>0</v>
      </c>
      <c r="M39" s="32">
        <f>C7</f>
        <v>0</v>
      </c>
      <c r="N39" s="32">
        <f>C8</f>
        <v>0</v>
      </c>
      <c r="O39" s="32">
        <f>C9</f>
        <v>0</v>
      </c>
      <c r="P39" s="32">
        <f>C10</f>
        <v>0</v>
      </c>
      <c r="Q39" s="32">
        <f>C11</f>
        <v>0</v>
      </c>
      <c r="R39" s="32">
        <f>C12</f>
        <v>0</v>
      </c>
    </row>
    <row r="40" spans="1:23">
      <c r="H40" s="28" t="s">
        <v>38</v>
      </c>
      <c r="I40" s="50">
        <f>I7</f>
        <v>100000.00200000001</v>
      </c>
      <c r="J40" s="50">
        <f t="shared" ref="J40:R40" si="7">J7</f>
        <v>160000.00199999998</v>
      </c>
      <c r="K40" s="50">
        <f t="shared" si="7"/>
        <v>0</v>
      </c>
      <c r="L40" s="50">
        <f t="shared" si="7"/>
        <v>0</v>
      </c>
      <c r="M40" s="50">
        <f t="shared" si="7"/>
        <v>0</v>
      </c>
      <c r="N40" s="50">
        <f t="shared" si="7"/>
        <v>0</v>
      </c>
      <c r="O40" s="50">
        <f t="shared" si="7"/>
        <v>0</v>
      </c>
      <c r="P40" s="50">
        <f t="shared" si="7"/>
        <v>0</v>
      </c>
      <c r="Q40" s="50">
        <f t="shared" si="7"/>
        <v>0</v>
      </c>
      <c r="R40" s="50">
        <f t="shared" si="7"/>
        <v>0</v>
      </c>
    </row>
    <row r="41" spans="1:23" ht="15.75">
      <c r="A41" s="43" t="s">
        <v>26</v>
      </c>
      <c r="H41" s="28" t="s">
        <v>41</v>
      </c>
      <c r="I41" s="50">
        <f>I35</f>
        <v>60.5</v>
      </c>
      <c r="J41" s="50">
        <f t="shared" ref="J41:R41" si="8">J35</f>
        <v>95</v>
      </c>
      <c r="K41" s="50">
        <f t="shared" si="8"/>
        <v>60</v>
      </c>
      <c r="L41" s="50">
        <f t="shared" si="8"/>
        <v>60</v>
      </c>
      <c r="M41" s="50">
        <f t="shared" si="8"/>
        <v>60</v>
      </c>
      <c r="N41" s="50">
        <f t="shared" si="8"/>
        <v>60</v>
      </c>
      <c r="O41" s="50">
        <f t="shared" si="8"/>
        <v>60</v>
      </c>
      <c r="P41" s="50">
        <f t="shared" si="8"/>
        <v>60</v>
      </c>
      <c r="Q41" s="50">
        <f t="shared" si="8"/>
        <v>60</v>
      </c>
      <c r="R41" s="50">
        <f t="shared" si="8"/>
        <v>60</v>
      </c>
    </row>
    <row r="42" spans="1:23" ht="15">
      <c r="E42" s="37" t="s">
        <v>20</v>
      </c>
      <c r="H42" s="35" t="s">
        <v>40</v>
      </c>
      <c r="I42" s="51">
        <f>I40/I41</f>
        <v>1652.8925950413225</v>
      </c>
      <c r="J42" s="51">
        <f>J40/J41</f>
        <v>1684.2105473684207</v>
      </c>
      <c r="K42" s="51">
        <f t="shared" ref="K42:R42" si="9">K40/K41</f>
        <v>0</v>
      </c>
      <c r="L42" s="51">
        <f>L40/L41</f>
        <v>0</v>
      </c>
      <c r="M42" s="51">
        <f t="shared" si="9"/>
        <v>0</v>
      </c>
      <c r="N42" s="51">
        <f t="shared" si="9"/>
        <v>0</v>
      </c>
      <c r="O42" s="51">
        <f t="shared" si="9"/>
        <v>0</v>
      </c>
      <c r="P42" s="51">
        <f t="shared" si="9"/>
        <v>0</v>
      </c>
      <c r="Q42" s="51">
        <f t="shared" si="9"/>
        <v>0</v>
      </c>
      <c r="R42" s="51">
        <f t="shared" si="9"/>
        <v>0</v>
      </c>
    </row>
    <row r="43" spans="1:23">
      <c r="A43" s="30" t="s">
        <v>18</v>
      </c>
      <c r="E43" s="49">
        <v>100</v>
      </c>
    </row>
    <row r="55" spans="10:11">
      <c r="J55" s="52"/>
      <c r="K55" s="52"/>
    </row>
  </sheetData>
  <sheetProtection algorithmName="SHA-512" hashValue="1UG4C665QmxKm4+s38jlRfPPLxb2oBdmgmRRCCNemArBX3iNHm+xnP2COqBnqPbvuLkNBx92AbuAUlZz8+QQBA==" saltValue="ZXqwYNHcwbKKHouwgmk4JQ==" spinCount="100000" sheet="1" objects="1" scenarios="1" selectLockedCells="1"/>
  <mergeCells count="23">
    <mergeCell ref="C28:D28"/>
    <mergeCell ref="C29:D29"/>
    <mergeCell ref="C30:D30"/>
    <mergeCell ref="C31:D31"/>
    <mergeCell ref="C32:D32"/>
    <mergeCell ref="C27:D27"/>
    <mergeCell ref="C9:E9"/>
    <mergeCell ref="C10:E10"/>
    <mergeCell ref="C11:E11"/>
    <mergeCell ref="C12:E12"/>
    <mergeCell ref="C18:D18"/>
    <mergeCell ref="C19:D19"/>
    <mergeCell ref="C20:D20"/>
    <mergeCell ref="C23:D23"/>
    <mergeCell ref="C24:D24"/>
    <mergeCell ref="C25:D25"/>
    <mergeCell ref="C26:D26"/>
    <mergeCell ref="C8:E8"/>
    <mergeCell ref="C3:E3"/>
    <mergeCell ref="C4:E4"/>
    <mergeCell ref="C5:E5"/>
    <mergeCell ref="C6:E6"/>
    <mergeCell ref="C7:E7"/>
  </mergeCells>
  <conditionalFormatting sqref="I42:R42">
    <cfRule type="expression" dxfId="212" priority="1">
      <formula>I42=0</formula>
    </cfRule>
    <cfRule type="expression" dxfId="211" priority="106">
      <formula>I42=SMALL(IF($I$42:$R42&gt;0,$I42:$R42,MAX($I42:$R42)),1)</formula>
    </cfRule>
  </conditionalFormatting>
  <conditionalFormatting sqref="E33">
    <cfRule type="cellIs" dxfId="210" priority="105" stopIfTrue="1" operator="notEqual">
      <formula>1</formula>
    </cfRule>
  </conditionalFormatting>
  <conditionalFormatting sqref="J4">
    <cfRule type="expression" dxfId="209" priority="104">
      <formula>$E$18&gt;0</formula>
    </cfRule>
  </conditionalFormatting>
  <conditionalFormatting sqref="J4">
    <cfRule type="expression" dxfId="208" priority="103">
      <formula>$C$4=0</formula>
    </cfRule>
  </conditionalFormatting>
  <conditionalFormatting sqref="J5">
    <cfRule type="expression" dxfId="207" priority="102">
      <formula>$E$19&gt;0</formula>
    </cfRule>
  </conditionalFormatting>
  <conditionalFormatting sqref="J5">
    <cfRule type="expression" dxfId="206" priority="101">
      <formula>$C$4=0</formula>
    </cfRule>
  </conditionalFormatting>
  <conditionalFormatting sqref="J6">
    <cfRule type="expression" dxfId="205" priority="100">
      <formula>$E$20&gt;0</formula>
    </cfRule>
  </conditionalFormatting>
  <conditionalFormatting sqref="J6">
    <cfRule type="expression" dxfId="204" priority="99">
      <formula>$C$4=0</formula>
    </cfRule>
  </conditionalFormatting>
  <conditionalFormatting sqref="K4">
    <cfRule type="expression" dxfId="203" priority="98">
      <formula>$E$18&gt;0</formula>
    </cfRule>
  </conditionalFormatting>
  <conditionalFormatting sqref="K4">
    <cfRule type="expression" dxfId="202" priority="97">
      <formula>$C$5=0</formula>
    </cfRule>
  </conditionalFormatting>
  <conditionalFormatting sqref="K5">
    <cfRule type="expression" dxfId="201" priority="96">
      <formula>$E$19&gt;0</formula>
    </cfRule>
  </conditionalFormatting>
  <conditionalFormatting sqref="K5">
    <cfRule type="expression" dxfId="200" priority="95">
      <formula>$C$5=0</formula>
    </cfRule>
  </conditionalFormatting>
  <conditionalFormatting sqref="K6">
    <cfRule type="expression" dxfId="199" priority="94">
      <formula>$E$20&gt;0</formula>
    </cfRule>
  </conditionalFormatting>
  <conditionalFormatting sqref="K6">
    <cfRule type="expression" dxfId="198" priority="93">
      <formula>$C$5=0</formula>
    </cfRule>
  </conditionalFormatting>
  <conditionalFormatting sqref="L4">
    <cfRule type="expression" dxfId="197" priority="92">
      <formula>$E$18&gt;0</formula>
    </cfRule>
  </conditionalFormatting>
  <conditionalFormatting sqref="L4">
    <cfRule type="expression" dxfId="196" priority="91">
      <formula>$C$6=0</formula>
    </cfRule>
  </conditionalFormatting>
  <conditionalFormatting sqref="L5">
    <cfRule type="expression" dxfId="195" priority="90">
      <formula>$E$19&gt;0</formula>
    </cfRule>
  </conditionalFormatting>
  <conditionalFormatting sqref="L5">
    <cfRule type="expression" dxfId="194" priority="89">
      <formula>$C$6=0</formula>
    </cfRule>
  </conditionalFormatting>
  <conditionalFormatting sqref="L6">
    <cfRule type="expression" dxfId="193" priority="88">
      <formula>$E$20&gt;0</formula>
    </cfRule>
  </conditionalFormatting>
  <conditionalFormatting sqref="L6">
    <cfRule type="expression" dxfId="192" priority="87">
      <formula>$C$6=0</formula>
    </cfRule>
  </conditionalFormatting>
  <conditionalFormatting sqref="M4">
    <cfRule type="expression" dxfId="191" priority="86">
      <formula>$E$18&gt;0</formula>
    </cfRule>
  </conditionalFormatting>
  <conditionalFormatting sqref="M4">
    <cfRule type="expression" dxfId="190" priority="85">
      <formula>$C$7=0</formula>
    </cfRule>
  </conditionalFormatting>
  <conditionalFormatting sqref="M5">
    <cfRule type="expression" dxfId="189" priority="84">
      <formula>$E$19&gt;0</formula>
    </cfRule>
  </conditionalFormatting>
  <conditionalFormatting sqref="M5">
    <cfRule type="expression" dxfId="188" priority="83">
      <formula>$C$7=0</formula>
    </cfRule>
  </conditionalFormatting>
  <conditionalFormatting sqref="M6">
    <cfRule type="expression" dxfId="187" priority="82">
      <formula>$E$20&gt;0</formula>
    </cfRule>
  </conditionalFormatting>
  <conditionalFormatting sqref="M6">
    <cfRule type="expression" dxfId="186" priority="81">
      <formula>$C$7=0</formula>
    </cfRule>
  </conditionalFormatting>
  <conditionalFormatting sqref="N4">
    <cfRule type="expression" dxfId="185" priority="80">
      <formula>$E$18&gt;0</formula>
    </cfRule>
  </conditionalFormatting>
  <conditionalFormatting sqref="N4">
    <cfRule type="expression" dxfId="184" priority="79">
      <formula>$C$8=0</formula>
    </cfRule>
  </conditionalFormatting>
  <conditionalFormatting sqref="N5">
    <cfRule type="expression" dxfId="183" priority="78">
      <formula>$E$19&gt;0</formula>
    </cfRule>
  </conditionalFormatting>
  <conditionalFormatting sqref="N5">
    <cfRule type="expression" dxfId="182" priority="77">
      <formula>$C$8=0</formula>
    </cfRule>
  </conditionalFormatting>
  <conditionalFormatting sqref="N6">
    <cfRule type="expression" dxfId="181" priority="76">
      <formula>$E$20&gt;0</formula>
    </cfRule>
  </conditionalFormatting>
  <conditionalFormatting sqref="N6">
    <cfRule type="expression" dxfId="180" priority="75">
      <formula>$C$8=0</formula>
    </cfRule>
  </conditionalFormatting>
  <conditionalFormatting sqref="O4">
    <cfRule type="expression" dxfId="179" priority="74">
      <formula>$E$18&gt;0</formula>
    </cfRule>
  </conditionalFormatting>
  <conditionalFormatting sqref="O4">
    <cfRule type="expression" dxfId="178" priority="73">
      <formula>$C$9=0</formula>
    </cfRule>
  </conditionalFormatting>
  <conditionalFormatting sqref="O5">
    <cfRule type="expression" dxfId="177" priority="72">
      <formula>$E$19&gt;0</formula>
    </cfRule>
  </conditionalFormatting>
  <conditionalFormatting sqref="O5">
    <cfRule type="expression" dxfId="176" priority="71">
      <formula>$C$9=0</formula>
    </cfRule>
  </conditionalFormatting>
  <conditionalFormatting sqref="O6">
    <cfRule type="expression" dxfId="175" priority="70">
      <formula>$E$20&gt;0</formula>
    </cfRule>
  </conditionalFormatting>
  <conditionalFormatting sqref="O6">
    <cfRule type="expression" dxfId="174" priority="69">
      <formula>$C$9=0</formula>
    </cfRule>
  </conditionalFormatting>
  <conditionalFormatting sqref="P4">
    <cfRule type="expression" dxfId="173" priority="68">
      <formula>$E$18&gt;0</formula>
    </cfRule>
  </conditionalFormatting>
  <conditionalFormatting sqref="P4">
    <cfRule type="expression" dxfId="172" priority="67">
      <formula>$C$10=0</formula>
    </cfRule>
  </conditionalFormatting>
  <conditionalFormatting sqref="P5">
    <cfRule type="expression" dxfId="171" priority="66">
      <formula>$E$19&gt;0</formula>
    </cfRule>
  </conditionalFormatting>
  <conditionalFormatting sqref="P5">
    <cfRule type="expression" dxfId="170" priority="65">
      <formula>$C$10=0</formula>
    </cfRule>
  </conditionalFormatting>
  <conditionalFormatting sqref="P6">
    <cfRule type="expression" dxfId="169" priority="64">
      <formula>$E$20&gt;0</formula>
    </cfRule>
  </conditionalFormatting>
  <conditionalFormatting sqref="P6">
    <cfRule type="expression" dxfId="168" priority="63">
      <formula>$C$10=0</formula>
    </cfRule>
  </conditionalFormatting>
  <conditionalFormatting sqref="Q4">
    <cfRule type="expression" dxfId="167" priority="62">
      <formula>$E$18&gt;0</formula>
    </cfRule>
  </conditionalFormatting>
  <conditionalFormatting sqref="Q4">
    <cfRule type="expression" dxfId="166" priority="61">
      <formula>$C$11=0</formula>
    </cfRule>
  </conditionalFormatting>
  <conditionalFormatting sqref="Q5">
    <cfRule type="expression" dxfId="165" priority="60">
      <formula>$E$19&gt;0</formula>
    </cfRule>
  </conditionalFormatting>
  <conditionalFormatting sqref="Q5">
    <cfRule type="expression" dxfId="164" priority="59">
      <formula>$C$11=0</formula>
    </cfRule>
  </conditionalFormatting>
  <conditionalFormatting sqref="Q6">
    <cfRule type="expression" dxfId="163" priority="58">
      <formula>$E$20&gt;0</formula>
    </cfRule>
  </conditionalFormatting>
  <conditionalFormatting sqref="Q6">
    <cfRule type="expression" dxfId="162" priority="57">
      <formula>$C$11=0</formula>
    </cfRule>
  </conditionalFormatting>
  <conditionalFormatting sqref="R4">
    <cfRule type="expression" dxfId="161" priority="56">
      <formula>$E$18&gt;0</formula>
    </cfRule>
  </conditionalFormatting>
  <conditionalFormatting sqref="R4">
    <cfRule type="expression" dxfId="160" priority="55">
      <formula>$C$12=0</formula>
    </cfRule>
  </conditionalFormatting>
  <conditionalFormatting sqref="R5">
    <cfRule type="expression" dxfId="159" priority="54">
      <formula>$E$19&gt;0</formula>
    </cfRule>
  </conditionalFormatting>
  <conditionalFormatting sqref="R5">
    <cfRule type="expression" dxfId="158" priority="53">
      <formula>$C$12=0</formula>
    </cfRule>
  </conditionalFormatting>
  <conditionalFormatting sqref="R6">
    <cfRule type="expression" dxfId="157" priority="52">
      <formula>$E$20&gt;0</formula>
    </cfRule>
  </conditionalFormatting>
  <conditionalFormatting sqref="R6">
    <cfRule type="expression" dxfId="156" priority="51">
      <formula>$C$12=0</formula>
    </cfRule>
  </conditionalFormatting>
  <conditionalFormatting sqref="J3:R3 J9:R9 J23:R23 J39:R39">
    <cfRule type="cellIs" dxfId="155" priority="50" operator="equal">
      <formula>0</formula>
    </cfRule>
  </conditionalFormatting>
  <conditionalFormatting sqref="L10:L19">
    <cfRule type="expression" dxfId="154" priority="41">
      <formula>$C$6=0</formula>
    </cfRule>
    <cfRule type="expression" dxfId="153" priority="48">
      <formula>$E23=0</formula>
    </cfRule>
    <cfRule type="expression" dxfId="152" priority="49">
      <formula>$E23&gt;0</formula>
    </cfRule>
  </conditionalFormatting>
  <conditionalFormatting sqref="J10:K19">
    <cfRule type="expression" dxfId="151" priority="46">
      <formula>$E23=0</formula>
    </cfRule>
    <cfRule type="expression" dxfId="150" priority="47">
      <formula>$E23&gt;0</formula>
    </cfRule>
  </conditionalFormatting>
  <conditionalFormatting sqref="M10:R19">
    <cfRule type="expression" dxfId="149" priority="44">
      <formula>$E23=0</formula>
    </cfRule>
    <cfRule type="expression" dxfId="148" priority="45">
      <formula>$E23&gt;0</formula>
    </cfRule>
  </conditionalFormatting>
  <conditionalFormatting sqref="J10:J19">
    <cfRule type="expression" dxfId="147" priority="43">
      <formula>$C$4=0</formula>
    </cfRule>
  </conditionalFormatting>
  <conditionalFormatting sqref="K10:K19">
    <cfRule type="expression" dxfId="146" priority="42">
      <formula>$C$5=0</formula>
    </cfRule>
  </conditionalFormatting>
  <conditionalFormatting sqref="M10:M19">
    <cfRule type="expression" dxfId="145" priority="40">
      <formula>$C$7=0</formula>
    </cfRule>
  </conditionalFormatting>
  <conditionalFormatting sqref="N10:N19">
    <cfRule type="expression" dxfId="144" priority="39">
      <formula>$C$8=0</formula>
    </cfRule>
  </conditionalFormatting>
  <conditionalFormatting sqref="O10:O19">
    <cfRule type="expression" dxfId="143" priority="38">
      <formula>$C$9=0</formula>
    </cfRule>
  </conditionalFormatting>
  <conditionalFormatting sqref="P10:P19">
    <cfRule type="expression" dxfId="142" priority="37">
      <formula>$C$10=0</formula>
    </cfRule>
  </conditionalFormatting>
  <conditionalFormatting sqref="Q10:Q19">
    <cfRule type="expression" dxfId="141" priority="36">
      <formula>$C$11=0</formula>
    </cfRule>
  </conditionalFormatting>
  <conditionalFormatting sqref="R10:R19">
    <cfRule type="expression" dxfId="140" priority="35">
      <formula>$C$12=0</formula>
    </cfRule>
  </conditionalFormatting>
  <conditionalFormatting sqref="K1:K47 K49">
    <cfRule type="expression" dxfId="139" priority="34">
      <formula>ISNONTEXT($C$5)</formula>
    </cfRule>
  </conditionalFormatting>
  <conditionalFormatting sqref="J3:J42">
    <cfRule type="expression" dxfId="138" priority="33">
      <formula>ISNONTEXT($C$4)</formula>
    </cfRule>
  </conditionalFormatting>
  <conditionalFormatting sqref="K3:K42">
    <cfRule type="expression" dxfId="137" priority="32">
      <formula>ISNONTEXT($C$5)</formula>
    </cfRule>
  </conditionalFormatting>
  <conditionalFormatting sqref="L3:L42">
    <cfRule type="expression" dxfId="136" priority="31">
      <formula>ISNONTEXT($C$6)</formula>
    </cfRule>
  </conditionalFormatting>
  <conditionalFormatting sqref="M3:M42">
    <cfRule type="expression" dxfId="135" priority="30">
      <formula>ISNONTEXT($C$7)</formula>
    </cfRule>
  </conditionalFormatting>
  <conditionalFormatting sqref="N3:N42">
    <cfRule type="expression" dxfId="134" priority="29">
      <formula>ISNONTEXT($C$8)</formula>
    </cfRule>
  </conditionalFormatting>
  <conditionalFormatting sqref="O3:O42">
    <cfRule type="expression" dxfId="133" priority="28">
      <formula>ISNONTEXT($C$9)</formula>
    </cfRule>
  </conditionalFormatting>
  <conditionalFormatting sqref="P3:P42">
    <cfRule type="expression" dxfId="132" priority="27">
      <formula>ISNONTEXT($C$10)</formula>
    </cfRule>
  </conditionalFormatting>
  <conditionalFormatting sqref="Q3:Q42">
    <cfRule type="expression" dxfId="131" priority="26">
      <formula>ISNONTEXT($C$11)</formula>
    </cfRule>
  </conditionalFormatting>
  <conditionalFormatting sqref="R3:R42">
    <cfRule type="expression" dxfId="130" priority="25">
      <formula>ISNONTEXT($C$12)</formula>
    </cfRule>
  </conditionalFormatting>
  <conditionalFormatting sqref="J4:J6 J10:J19 J24:J34 J40:J42">
    <cfRule type="expression" dxfId="129" priority="24">
      <formula>ISTEXT($C$4)</formula>
    </cfRule>
  </conditionalFormatting>
  <conditionalFormatting sqref="K4:K6 K10:K19 K24:K34 K40:K42">
    <cfRule type="expression" dxfId="128" priority="23">
      <formula>ISTEXT($C$5)</formula>
    </cfRule>
  </conditionalFormatting>
  <conditionalFormatting sqref="L4:L6 L10:L19 L24:L34 L40:L42">
    <cfRule type="expression" dxfId="127" priority="22">
      <formula>ISTEXT($C$6)</formula>
    </cfRule>
  </conditionalFormatting>
  <conditionalFormatting sqref="M4:M6 M10:M19 M24:M34 M40:M42">
    <cfRule type="expression" dxfId="126" priority="21">
      <formula>ISTEXT($C$7)</formula>
    </cfRule>
  </conditionalFormatting>
  <conditionalFormatting sqref="N4:N6 N10:N19 N24:N34 N40:N42">
    <cfRule type="expression" dxfId="125" priority="20">
      <formula>ISTEXT($C$8)</formula>
    </cfRule>
  </conditionalFormatting>
  <conditionalFormatting sqref="O4:O6 O10:O19 O24:O34 O40:O42">
    <cfRule type="expression" dxfId="124" priority="19">
      <formula>ISTEXT($C$9)</formula>
    </cfRule>
  </conditionalFormatting>
  <conditionalFormatting sqref="P4:P6 P10:P19 P24:P34 P40:P42">
    <cfRule type="expression" dxfId="123" priority="18">
      <formula>ISTEXT($C$10)</formula>
    </cfRule>
  </conditionalFormatting>
  <conditionalFormatting sqref="Q4:Q6 Q10:Q19 Q24:Q34 Q40:Q42">
    <cfRule type="expression" dxfId="122" priority="17">
      <formula>ISTEXT($C$11)</formula>
    </cfRule>
  </conditionalFormatting>
  <conditionalFormatting sqref="R4:R6 R10:R19 R24:R34 R40:R42">
    <cfRule type="expression" dxfId="121" priority="16">
      <formula>ISTEXT($C$12)</formula>
    </cfRule>
  </conditionalFormatting>
  <conditionalFormatting sqref="I4">
    <cfRule type="expression" dxfId="120" priority="15">
      <formula>$E$18&gt;0</formula>
    </cfRule>
  </conditionalFormatting>
  <conditionalFormatting sqref="I4">
    <cfRule type="expression" dxfId="119" priority="14">
      <formula>$C$3=0</formula>
    </cfRule>
  </conditionalFormatting>
  <conditionalFormatting sqref="I5">
    <cfRule type="expression" dxfId="118" priority="13">
      <formula>$E$19&gt;0</formula>
    </cfRule>
  </conditionalFormatting>
  <conditionalFormatting sqref="I5">
    <cfRule type="expression" dxfId="117" priority="12">
      <formula>$C$3=0</formula>
    </cfRule>
  </conditionalFormatting>
  <conditionalFormatting sqref="I6">
    <cfRule type="expression" dxfId="116" priority="11">
      <formula>$E$20&gt;0</formula>
    </cfRule>
  </conditionalFormatting>
  <conditionalFormatting sqref="I6">
    <cfRule type="expression" dxfId="115" priority="10">
      <formula>$C$3=0</formula>
    </cfRule>
  </conditionalFormatting>
  <conditionalFormatting sqref="I10:I19">
    <cfRule type="expression" dxfId="114" priority="8">
      <formula>$E23=0</formula>
    </cfRule>
    <cfRule type="expression" dxfId="113" priority="9">
      <formula>$E23&gt;0</formula>
    </cfRule>
  </conditionalFormatting>
  <conditionalFormatting sqref="I10:I19">
    <cfRule type="expression" dxfId="112" priority="7">
      <formula>$C$3=0</formula>
    </cfRule>
  </conditionalFormatting>
  <conditionalFormatting sqref="I3:I42">
    <cfRule type="expression" dxfId="111" priority="6">
      <formula>ISNONTEXT($C$3)</formula>
    </cfRule>
  </conditionalFormatting>
  <conditionalFormatting sqref="I4:I6 I10:I19 I24:I34 I40:I42">
    <cfRule type="expression" dxfId="110" priority="5">
      <formula>ISTEXT($C$3)</formula>
    </cfRule>
  </conditionalFormatting>
  <conditionalFormatting sqref="H25:R34">
    <cfRule type="expression" dxfId="109" priority="4">
      <formula>ISNONTEXT($C23)</formula>
    </cfRule>
  </conditionalFormatting>
  <conditionalFormatting sqref="H10:R19">
    <cfRule type="expression" dxfId="108" priority="3">
      <formula>ISNONTEXT($C23)</formula>
    </cfRule>
  </conditionalFormatting>
  <conditionalFormatting sqref="H4:R6">
    <cfRule type="expression" dxfId="107" priority="2">
      <formula>ISNONTEXT($C18)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72904-773A-4AD0-A693-AD6929C23BBD}">
  <dimension ref="A1:W55"/>
  <sheetViews>
    <sheetView zoomScale="70" zoomScaleNormal="70" workbookViewId="0">
      <selection activeCell="C11" sqref="C11:E11"/>
    </sheetView>
  </sheetViews>
  <sheetFormatPr defaultRowHeight="14.25"/>
  <cols>
    <col min="1" max="1" width="26.42578125" style="2" customWidth="1"/>
    <col min="2" max="2" width="2.85546875" style="2" customWidth="1"/>
    <col min="3" max="3" width="9.140625" style="2" customWidth="1"/>
    <col min="4" max="4" width="26" style="2" customWidth="1"/>
    <col min="5" max="5" width="9.140625" style="2" customWidth="1"/>
    <col min="6" max="6" width="5.7109375" style="2" customWidth="1"/>
    <col min="7" max="7" width="2.85546875" style="2" customWidth="1"/>
    <col min="8" max="8" width="43.28515625" style="2" customWidth="1"/>
    <col min="9" max="18" width="34.42578125" style="2" customWidth="1"/>
    <col min="19" max="16384" width="9.140625" style="2"/>
  </cols>
  <sheetData>
    <row r="1" spans="1:18" ht="15.75">
      <c r="A1" s="1" t="s">
        <v>15</v>
      </c>
      <c r="H1" s="26" t="s">
        <v>19</v>
      </c>
    </row>
    <row r="3" spans="1:18" ht="15">
      <c r="A3" s="3" t="s">
        <v>27</v>
      </c>
      <c r="C3" s="57"/>
      <c r="D3" s="58"/>
      <c r="E3" s="58"/>
      <c r="H3" s="4" t="s">
        <v>25</v>
      </c>
      <c r="I3" s="5">
        <f>C3</f>
        <v>0</v>
      </c>
      <c r="J3" s="5">
        <f>C4</f>
        <v>0</v>
      </c>
      <c r="K3" s="5">
        <f>C5</f>
        <v>0</v>
      </c>
      <c r="L3" s="5">
        <f>C6</f>
        <v>0</v>
      </c>
      <c r="M3" s="5">
        <f>C7</f>
        <v>0</v>
      </c>
      <c r="N3" s="5">
        <f>C8</f>
        <v>0</v>
      </c>
      <c r="O3" s="5">
        <f>C9</f>
        <v>0</v>
      </c>
      <c r="P3" s="5">
        <f>C10</f>
        <v>0</v>
      </c>
      <c r="Q3" s="5">
        <f>C11</f>
        <v>0</v>
      </c>
      <c r="R3" s="5">
        <f>C12</f>
        <v>0</v>
      </c>
    </row>
    <row r="4" spans="1:18">
      <c r="A4" s="3" t="s">
        <v>28</v>
      </c>
      <c r="C4" s="57"/>
      <c r="D4" s="58"/>
      <c r="E4" s="58"/>
      <c r="H4" s="33" t="str">
        <f>"- "&amp;C18&amp;" (i DKK)"</f>
        <v>-  (i DKK)</v>
      </c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>
      <c r="A5" s="3" t="s">
        <v>29</v>
      </c>
      <c r="C5" s="57"/>
      <c r="D5" s="58"/>
      <c r="E5" s="58"/>
      <c r="H5" s="33" t="str">
        <f>"- "&amp;C19&amp;" (i DKK)"</f>
        <v>-  (i DKK)</v>
      </c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>
      <c r="A6" s="3" t="s">
        <v>30</v>
      </c>
      <c r="C6" s="57"/>
      <c r="D6" s="58"/>
      <c r="E6" s="58"/>
      <c r="H6" s="33" t="str">
        <f>"- "&amp;C20&amp;" (i DKK)"</f>
        <v>-  (i DKK)</v>
      </c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5">
      <c r="A7" s="3" t="s">
        <v>31</v>
      </c>
      <c r="C7" s="57"/>
      <c r="D7" s="58"/>
      <c r="E7" s="58"/>
      <c r="H7" s="7" t="s">
        <v>24</v>
      </c>
      <c r="I7" s="8">
        <f>SUMPRODUCT(I4:I6,$E$18:$E$20)</f>
        <v>0</v>
      </c>
      <c r="J7" s="8">
        <f t="shared" ref="J7:R7" si="0">SUMPRODUCT(J4:J6,$E$18:$E$20)</f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</row>
    <row r="8" spans="1:18">
      <c r="A8" s="3" t="s">
        <v>32</v>
      </c>
      <c r="C8" s="57"/>
      <c r="D8" s="58"/>
      <c r="E8" s="58"/>
    </row>
    <row r="9" spans="1:18" ht="15">
      <c r="A9" s="3" t="s">
        <v>33</v>
      </c>
      <c r="C9" s="57"/>
      <c r="D9" s="58"/>
      <c r="E9" s="58"/>
      <c r="H9" s="7" t="s">
        <v>39</v>
      </c>
      <c r="I9" s="12">
        <f>C3</f>
        <v>0</v>
      </c>
      <c r="J9" s="12">
        <f>C4</f>
        <v>0</v>
      </c>
      <c r="K9" s="12">
        <f>C5</f>
        <v>0</v>
      </c>
      <c r="L9" s="12">
        <f>C6</f>
        <v>0</v>
      </c>
      <c r="M9" s="12">
        <f>C7</f>
        <v>0</v>
      </c>
      <c r="N9" s="12">
        <f>C8</f>
        <v>0</v>
      </c>
      <c r="O9" s="12">
        <f>C9</f>
        <v>0</v>
      </c>
      <c r="P9" s="12">
        <f>C10</f>
        <v>0</v>
      </c>
      <c r="Q9" s="12">
        <f>C11</f>
        <v>0</v>
      </c>
      <c r="R9" s="12">
        <f>C12</f>
        <v>0</v>
      </c>
    </row>
    <row r="10" spans="1:18">
      <c r="A10" s="3" t="s">
        <v>34</v>
      </c>
      <c r="C10" s="57"/>
      <c r="D10" s="58"/>
      <c r="E10" s="58"/>
      <c r="H10" s="6" t="str">
        <f t="shared" ref="H10:H19" si="1">"- Point for "&amp;C23</f>
        <v xml:space="preserve">- Point for </v>
      </c>
      <c r="I10" s="24"/>
      <c r="J10" s="24"/>
      <c r="K10" s="24"/>
      <c r="L10" s="24"/>
      <c r="M10" s="24"/>
      <c r="N10" s="19"/>
      <c r="O10" s="19"/>
      <c r="P10" s="19"/>
      <c r="Q10" s="19"/>
      <c r="R10" s="19"/>
    </row>
    <row r="11" spans="1:18">
      <c r="A11" s="3" t="s">
        <v>35</v>
      </c>
      <c r="C11" s="57"/>
      <c r="D11" s="58"/>
      <c r="E11" s="58"/>
      <c r="H11" s="6" t="str">
        <f t="shared" si="1"/>
        <v xml:space="preserve">- Point for </v>
      </c>
      <c r="I11" s="25"/>
      <c r="J11" s="25"/>
      <c r="K11" s="25"/>
      <c r="L11" s="25"/>
      <c r="M11" s="25"/>
      <c r="N11" s="20"/>
      <c r="O11" s="20"/>
      <c r="P11" s="20"/>
      <c r="Q11" s="20"/>
      <c r="R11" s="20"/>
    </row>
    <row r="12" spans="1:18">
      <c r="A12" s="3" t="s">
        <v>36</v>
      </c>
      <c r="C12" s="58"/>
      <c r="D12" s="58"/>
      <c r="E12" s="58"/>
      <c r="H12" s="6" t="str">
        <f t="shared" si="1"/>
        <v xml:space="preserve">- Point for </v>
      </c>
      <c r="I12" s="25"/>
      <c r="J12" s="25"/>
      <c r="K12" s="25"/>
      <c r="L12" s="25"/>
      <c r="M12" s="25"/>
      <c r="N12" s="20"/>
      <c r="O12" s="20"/>
      <c r="P12" s="20"/>
      <c r="Q12" s="20"/>
      <c r="R12" s="20"/>
    </row>
    <row r="13" spans="1:18">
      <c r="C13" s="9"/>
      <c r="D13" s="9"/>
      <c r="H13" s="6" t="str">
        <f t="shared" si="1"/>
        <v xml:space="preserve">- Point for </v>
      </c>
      <c r="I13" s="25"/>
      <c r="J13" s="25"/>
      <c r="K13" s="25"/>
      <c r="L13" s="25"/>
      <c r="M13" s="25"/>
      <c r="N13" s="20"/>
      <c r="O13" s="20"/>
      <c r="P13" s="20"/>
      <c r="Q13" s="20"/>
      <c r="R13" s="20"/>
    </row>
    <row r="14" spans="1:18">
      <c r="C14" s="9"/>
      <c r="D14" s="9"/>
      <c r="H14" s="6" t="str">
        <f t="shared" si="1"/>
        <v xml:space="preserve">- Point for </v>
      </c>
      <c r="I14" s="25"/>
      <c r="J14" s="25"/>
      <c r="K14" s="25"/>
      <c r="L14" s="25"/>
      <c r="M14" s="25"/>
      <c r="N14" s="20"/>
      <c r="O14" s="20"/>
      <c r="P14" s="20"/>
      <c r="Q14" s="20"/>
      <c r="R14" s="20"/>
    </row>
    <row r="15" spans="1:18" ht="15.75">
      <c r="A15" s="10" t="s">
        <v>0</v>
      </c>
      <c r="C15" s="9"/>
      <c r="D15" s="9"/>
      <c r="H15" s="6" t="str">
        <f t="shared" si="1"/>
        <v xml:space="preserve">- Point for </v>
      </c>
      <c r="I15" s="25"/>
      <c r="J15" s="25"/>
      <c r="K15" s="25"/>
      <c r="L15" s="25"/>
      <c r="M15" s="25"/>
      <c r="N15" s="20"/>
      <c r="O15" s="20"/>
      <c r="P15" s="20"/>
      <c r="Q15" s="20"/>
      <c r="R15" s="20"/>
    </row>
    <row r="16" spans="1:18">
      <c r="C16" s="9"/>
      <c r="D16" s="9"/>
      <c r="H16" s="6" t="str">
        <f t="shared" si="1"/>
        <v xml:space="preserve">- Point for </v>
      </c>
      <c r="I16" s="25"/>
      <c r="J16" s="25"/>
      <c r="K16" s="25"/>
      <c r="L16" s="25"/>
      <c r="M16" s="25"/>
      <c r="N16" s="20"/>
      <c r="O16" s="20"/>
      <c r="P16" s="20"/>
      <c r="Q16" s="20"/>
      <c r="R16" s="20"/>
    </row>
    <row r="17" spans="1:18" ht="15">
      <c r="A17" s="11" t="s">
        <v>1</v>
      </c>
      <c r="C17" s="9"/>
      <c r="D17" s="9"/>
      <c r="E17" s="12" t="s">
        <v>13</v>
      </c>
      <c r="H17" s="6" t="str">
        <f t="shared" si="1"/>
        <v xml:space="preserve">- Point for </v>
      </c>
      <c r="I17" s="25"/>
      <c r="J17" s="25"/>
      <c r="K17" s="25"/>
      <c r="L17" s="25"/>
      <c r="M17" s="25"/>
      <c r="N17" s="20"/>
      <c r="O17" s="20"/>
      <c r="P17" s="20"/>
      <c r="Q17" s="20"/>
      <c r="R17" s="20"/>
    </row>
    <row r="18" spans="1:18">
      <c r="A18" s="3" t="s">
        <v>2</v>
      </c>
      <c r="C18" s="59"/>
      <c r="D18" s="60"/>
      <c r="E18" s="16"/>
      <c r="H18" s="6" t="str">
        <f t="shared" si="1"/>
        <v xml:space="preserve">- Point for </v>
      </c>
      <c r="I18" s="25"/>
      <c r="J18" s="25"/>
      <c r="K18" s="25"/>
      <c r="L18" s="25"/>
      <c r="M18" s="25"/>
      <c r="N18" s="20"/>
      <c r="O18" s="20"/>
      <c r="P18" s="20"/>
      <c r="Q18" s="20"/>
      <c r="R18" s="20"/>
    </row>
    <row r="19" spans="1:18">
      <c r="A19" s="3" t="s">
        <v>4</v>
      </c>
      <c r="C19" s="59"/>
      <c r="D19" s="60"/>
      <c r="E19" s="16"/>
      <c r="H19" s="6" t="str">
        <f t="shared" si="1"/>
        <v xml:space="preserve">- Point for </v>
      </c>
      <c r="I19" s="25"/>
      <c r="J19" s="25"/>
      <c r="K19" s="25"/>
      <c r="L19" s="25"/>
      <c r="M19" s="25"/>
      <c r="N19" s="20"/>
      <c r="O19" s="20"/>
      <c r="P19" s="20"/>
      <c r="Q19" s="20"/>
      <c r="R19" s="20"/>
    </row>
    <row r="20" spans="1:18">
      <c r="A20" s="3" t="s">
        <v>5</v>
      </c>
      <c r="C20" s="59"/>
      <c r="D20" s="60"/>
      <c r="E20" s="16"/>
    </row>
    <row r="21" spans="1:18">
      <c r="C21" s="9"/>
      <c r="D21" s="9"/>
    </row>
    <row r="22" spans="1:18" ht="15.75">
      <c r="A22" s="11" t="s">
        <v>3</v>
      </c>
      <c r="C22" s="9"/>
      <c r="D22" s="9"/>
      <c r="E22" s="12" t="s">
        <v>13</v>
      </c>
      <c r="H22" s="10" t="s">
        <v>23</v>
      </c>
    </row>
    <row r="23" spans="1:18" ht="15">
      <c r="A23" s="3" t="s">
        <v>2</v>
      </c>
      <c r="C23" s="59"/>
      <c r="D23" s="60"/>
      <c r="E23" s="16"/>
      <c r="I23" s="5">
        <f>C3</f>
        <v>0</v>
      </c>
      <c r="J23" s="5">
        <f>C4</f>
        <v>0</v>
      </c>
      <c r="K23" s="5">
        <f>C5</f>
        <v>0</v>
      </c>
      <c r="L23" s="5">
        <f>C6</f>
        <v>0</v>
      </c>
      <c r="M23" s="5">
        <f>C7</f>
        <v>0</v>
      </c>
      <c r="N23" s="5">
        <f>C8</f>
        <v>0</v>
      </c>
      <c r="O23" s="5">
        <f>C9</f>
        <v>0</v>
      </c>
      <c r="P23" s="5">
        <f>C10</f>
        <v>0</v>
      </c>
      <c r="Q23" s="5">
        <f>C11</f>
        <v>0</v>
      </c>
      <c r="R23" s="5">
        <f>C12</f>
        <v>0</v>
      </c>
    </row>
    <row r="24" spans="1:18">
      <c r="A24" s="3" t="s">
        <v>4</v>
      </c>
      <c r="C24" s="59"/>
      <c r="D24" s="60"/>
      <c r="E24" s="16"/>
      <c r="H24" s="6" t="s">
        <v>21</v>
      </c>
      <c r="I24" s="23">
        <f t="shared" ref="I24:R24" si="2">SUM($E$18:$E$20)*$E$43</f>
        <v>0</v>
      </c>
      <c r="J24" s="23">
        <f t="shared" si="2"/>
        <v>0</v>
      </c>
      <c r="K24" s="23">
        <f t="shared" si="2"/>
        <v>0</v>
      </c>
      <c r="L24" s="23">
        <f t="shared" si="2"/>
        <v>0</v>
      </c>
      <c r="M24" s="23">
        <f t="shared" si="2"/>
        <v>0</v>
      </c>
      <c r="N24" s="23">
        <f t="shared" si="2"/>
        <v>0</v>
      </c>
      <c r="O24" s="23">
        <f t="shared" si="2"/>
        <v>0</v>
      </c>
      <c r="P24" s="23">
        <f t="shared" si="2"/>
        <v>0</v>
      </c>
      <c r="Q24" s="23">
        <f t="shared" si="2"/>
        <v>0</v>
      </c>
      <c r="R24" s="23">
        <f t="shared" si="2"/>
        <v>0</v>
      </c>
    </row>
    <row r="25" spans="1:18">
      <c r="A25" s="3" t="s">
        <v>5</v>
      </c>
      <c r="C25" s="59"/>
      <c r="D25" s="60"/>
      <c r="E25" s="16"/>
      <c r="H25" s="6" t="str">
        <f t="shared" ref="H25:H34" si="3">"- Point for "&amp;C23</f>
        <v xml:space="preserve">- Point for </v>
      </c>
      <c r="I25" s="21" t="e">
        <f>I10/$E$38*$E$43*$E23</f>
        <v>#DIV/0!</v>
      </c>
      <c r="J25" s="21" t="e">
        <f>J10/$E$38*$E$43*$E23</f>
        <v>#DIV/0!</v>
      </c>
      <c r="K25" s="21" t="e">
        <f t="shared" ref="K25:R25" si="4">K10/$E$38*$E$43*$E23</f>
        <v>#DIV/0!</v>
      </c>
      <c r="L25" s="21" t="e">
        <f t="shared" si="4"/>
        <v>#DIV/0!</v>
      </c>
      <c r="M25" s="21" t="e">
        <f t="shared" si="4"/>
        <v>#DIV/0!</v>
      </c>
      <c r="N25" s="21" t="e">
        <f t="shared" si="4"/>
        <v>#DIV/0!</v>
      </c>
      <c r="O25" s="21" t="e">
        <f t="shared" si="4"/>
        <v>#DIV/0!</v>
      </c>
      <c r="P25" s="21" t="e">
        <f t="shared" si="4"/>
        <v>#DIV/0!</v>
      </c>
      <c r="Q25" s="21" t="e">
        <f t="shared" si="4"/>
        <v>#DIV/0!</v>
      </c>
      <c r="R25" s="21" t="e">
        <f t="shared" si="4"/>
        <v>#DIV/0!</v>
      </c>
    </row>
    <row r="26" spans="1:18">
      <c r="A26" s="3" t="s">
        <v>6</v>
      </c>
      <c r="C26" s="59"/>
      <c r="D26" s="60"/>
      <c r="E26" s="16"/>
      <c r="H26" s="6" t="str">
        <f t="shared" si="3"/>
        <v xml:space="preserve">- Point for </v>
      </c>
      <c r="I26" s="21" t="e">
        <f t="shared" ref="I26:R34" si="5">I11/$E$38*$E$43*$E24</f>
        <v>#DIV/0!</v>
      </c>
      <c r="J26" s="21" t="e">
        <f t="shared" si="5"/>
        <v>#DIV/0!</v>
      </c>
      <c r="K26" s="21" t="e">
        <f t="shared" si="5"/>
        <v>#DIV/0!</v>
      </c>
      <c r="L26" s="21" t="e">
        <f t="shared" si="5"/>
        <v>#DIV/0!</v>
      </c>
      <c r="M26" s="21" t="e">
        <f t="shared" si="5"/>
        <v>#DIV/0!</v>
      </c>
      <c r="N26" s="21" t="e">
        <f t="shared" si="5"/>
        <v>#DIV/0!</v>
      </c>
      <c r="O26" s="21" t="e">
        <f t="shared" si="5"/>
        <v>#DIV/0!</v>
      </c>
      <c r="P26" s="21" t="e">
        <f t="shared" si="5"/>
        <v>#DIV/0!</v>
      </c>
      <c r="Q26" s="21" t="e">
        <f t="shared" si="5"/>
        <v>#DIV/0!</v>
      </c>
      <c r="R26" s="21" t="e">
        <f t="shared" si="5"/>
        <v>#DIV/0!</v>
      </c>
    </row>
    <row r="27" spans="1:18">
      <c r="A27" s="3" t="s">
        <v>7</v>
      </c>
      <c r="C27" s="59"/>
      <c r="D27" s="60"/>
      <c r="E27" s="16"/>
      <c r="H27" s="6" t="str">
        <f t="shared" si="3"/>
        <v xml:space="preserve">- Point for </v>
      </c>
      <c r="I27" s="21" t="e">
        <f t="shared" si="5"/>
        <v>#DIV/0!</v>
      </c>
      <c r="J27" s="21" t="e">
        <f t="shared" si="5"/>
        <v>#DIV/0!</v>
      </c>
      <c r="K27" s="21" t="e">
        <f t="shared" si="5"/>
        <v>#DIV/0!</v>
      </c>
      <c r="L27" s="21" t="e">
        <f t="shared" si="5"/>
        <v>#DIV/0!</v>
      </c>
      <c r="M27" s="21" t="e">
        <f t="shared" si="5"/>
        <v>#DIV/0!</v>
      </c>
      <c r="N27" s="21" t="e">
        <f t="shared" si="5"/>
        <v>#DIV/0!</v>
      </c>
      <c r="O27" s="21" t="e">
        <f t="shared" si="5"/>
        <v>#DIV/0!</v>
      </c>
      <c r="P27" s="21" t="e">
        <f t="shared" si="5"/>
        <v>#DIV/0!</v>
      </c>
      <c r="Q27" s="21" t="e">
        <f t="shared" si="5"/>
        <v>#DIV/0!</v>
      </c>
      <c r="R27" s="21" t="e">
        <f t="shared" si="5"/>
        <v>#DIV/0!</v>
      </c>
    </row>
    <row r="28" spans="1:18">
      <c r="A28" s="3" t="s">
        <v>8</v>
      </c>
      <c r="C28" s="59"/>
      <c r="D28" s="60"/>
      <c r="E28" s="16"/>
      <c r="H28" s="6" t="str">
        <f t="shared" si="3"/>
        <v xml:space="preserve">- Point for </v>
      </c>
      <c r="I28" s="21" t="e">
        <f t="shared" si="5"/>
        <v>#DIV/0!</v>
      </c>
      <c r="J28" s="21" t="e">
        <f t="shared" si="5"/>
        <v>#DIV/0!</v>
      </c>
      <c r="K28" s="21" t="e">
        <f t="shared" si="5"/>
        <v>#DIV/0!</v>
      </c>
      <c r="L28" s="21" t="e">
        <f t="shared" si="5"/>
        <v>#DIV/0!</v>
      </c>
      <c r="M28" s="21" t="e">
        <f t="shared" si="5"/>
        <v>#DIV/0!</v>
      </c>
      <c r="N28" s="21" t="e">
        <f t="shared" si="5"/>
        <v>#DIV/0!</v>
      </c>
      <c r="O28" s="21" t="e">
        <f t="shared" si="5"/>
        <v>#DIV/0!</v>
      </c>
      <c r="P28" s="21" t="e">
        <f t="shared" si="5"/>
        <v>#DIV/0!</v>
      </c>
      <c r="Q28" s="21" t="e">
        <f t="shared" si="5"/>
        <v>#DIV/0!</v>
      </c>
      <c r="R28" s="21" t="e">
        <f t="shared" si="5"/>
        <v>#DIV/0!</v>
      </c>
    </row>
    <row r="29" spans="1:18">
      <c r="A29" s="3" t="s">
        <v>9</v>
      </c>
      <c r="C29" s="59"/>
      <c r="D29" s="60"/>
      <c r="E29" s="16"/>
      <c r="H29" s="6" t="str">
        <f t="shared" si="3"/>
        <v xml:space="preserve">- Point for </v>
      </c>
      <c r="I29" s="21" t="e">
        <f t="shared" si="5"/>
        <v>#DIV/0!</v>
      </c>
      <c r="J29" s="21" t="e">
        <f t="shared" si="5"/>
        <v>#DIV/0!</v>
      </c>
      <c r="K29" s="21" t="e">
        <f t="shared" si="5"/>
        <v>#DIV/0!</v>
      </c>
      <c r="L29" s="21" t="e">
        <f t="shared" si="5"/>
        <v>#DIV/0!</v>
      </c>
      <c r="M29" s="21" t="e">
        <f t="shared" si="5"/>
        <v>#DIV/0!</v>
      </c>
      <c r="N29" s="21" t="e">
        <f t="shared" si="5"/>
        <v>#DIV/0!</v>
      </c>
      <c r="O29" s="21" t="e">
        <f t="shared" si="5"/>
        <v>#DIV/0!</v>
      </c>
      <c r="P29" s="21" t="e">
        <f t="shared" si="5"/>
        <v>#DIV/0!</v>
      </c>
      <c r="Q29" s="21" t="e">
        <f t="shared" si="5"/>
        <v>#DIV/0!</v>
      </c>
      <c r="R29" s="21" t="e">
        <f t="shared" si="5"/>
        <v>#DIV/0!</v>
      </c>
    </row>
    <row r="30" spans="1:18">
      <c r="A30" s="3" t="s">
        <v>10</v>
      </c>
      <c r="C30" s="60"/>
      <c r="D30" s="60"/>
      <c r="E30" s="16"/>
      <c r="H30" s="6" t="str">
        <f t="shared" si="3"/>
        <v xml:space="preserve">- Point for </v>
      </c>
      <c r="I30" s="21" t="e">
        <f t="shared" si="5"/>
        <v>#DIV/0!</v>
      </c>
      <c r="J30" s="21" t="e">
        <f t="shared" si="5"/>
        <v>#DIV/0!</v>
      </c>
      <c r="K30" s="21" t="e">
        <f t="shared" si="5"/>
        <v>#DIV/0!</v>
      </c>
      <c r="L30" s="21" t="e">
        <f t="shared" si="5"/>
        <v>#DIV/0!</v>
      </c>
      <c r="M30" s="21" t="e">
        <f t="shared" si="5"/>
        <v>#DIV/0!</v>
      </c>
      <c r="N30" s="21" t="e">
        <f t="shared" si="5"/>
        <v>#DIV/0!</v>
      </c>
      <c r="O30" s="21" t="e">
        <f t="shared" si="5"/>
        <v>#DIV/0!</v>
      </c>
      <c r="P30" s="21" t="e">
        <f t="shared" si="5"/>
        <v>#DIV/0!</v>
      </c>
      <c r="Q30" s="21" t="e">
        <f t="shared" si="5"/>
        <v>#DIV/0!</v>
      </c>
      <c r="R30" s="21" t="e">
        <f t="shared" si="5"/>
        <v>#DIV/0!</v>
      </c>
    </row>
    <row r="31" spans="1:18">
      <c r="A31" s="3" t="s">
        <v>11</v>
      </c>
      <c r="C31" s="60"/>
      <c r="D31" s="60"/>
      <c r="E31" s="16"/>
      <c r="H31" s="6" t="str">
        <f t="shared" si="3"/>
        <v xml:space="preserve">- Point for </v>
      </c>
      <c r="I31" s="21" t="e">
        <f t="shared" si="5"/>
        <v>#DIV/0!</v>
      </c>
      <c r="J31" s="21" t="e">
        <f t="shared" si="5"/>
        <v>#DIV/0!</v>
      </c>
      <c r="K31" s="21" t="e">
        <f t="shared" si="5"/>
        <v>#DIV/0!</v>
      </c>
      <c r="L31" s="21" t="e">
        <f t="shared" si="5"/>
        <v>#DIV/0!</v>
      </c>
      <c r="M31" s="21" t="e">
        <f t="shared" si="5"/>
        <v>#DIV/0!</v>
      </c>
      <c r="N31" s="21" t="e">
        <f t="shared" si="5"/>
        <v>#DIV/0!</v>
      </c>
      <c r="O31" s="21" t="e">
        <f t="shared" si="5"/>
        <v>#DIV/0!</v>
      </c>
      <c r="P31" s="21" t="e">
        <f t="shared" si="5"/>
        <v>#DIV/0!</v>
      </c>
      <c r="Q31" s="21" t="e">
        <f t="shared" si="5"/>
        <v>#DIV/0!</v>
      </c>
      <c r="R31" s="21" t="e">
        <f t="shared" si="5"/>
        <v>#DIV/0!</v>
      </c>
    </row>
    <row r="32" spans="1:18">
      <c r="A32" s="3" t="s">
        <v>12</v>
      </c>
      <c r="C32" s="59"/>
      <c r="D32" s="60"/>
      <c r="E32" s="16"/>
      <c r="H32" s="6" t="str">
        <f t="shared" si="3"/>
        <v xml:space="preserve">- Point for </v>
      </c>
      <c r="I32" s="21" t="e">
        <f t="shared" si="5"/>
        <v>#DIV/0!</v>
      </c>
      <c r="J32" s="21" t="e">
        <f t="shared" si="5"/>
        <v>#DIV/0!</v>
      </c>
      <c r="K32" s="21" t="e">
        <f t="shared" si="5"/>
        <v>#DIV/0!</v>
      </c>
      <c r="L32" s="21" t="e">
        <f t="shared" si="5"/>
        <v>#DIV/0!</v>
      </c>
      <c r="M32" s="21" t="e">
        <f t="shared" si="5"/>
        <v>#DIV/0!</v>
      </c>
      <c r="N32" s="21" t="e">
        <f t="shared" si="5"/>
        <v>#DIV/0!</v>
      </c>
      <c r="O32" s="21" t="e">
        <f t="shared" si="5"/>
        <v>#DIV/0!</v>
      </c>
      <c r="P32" s="21" t="e">
        <f t="shared" si="5"/>
        <v>#DIV/0!</v>
      </c>
      <c r="Q32" s="21" t="e">
        <f t="shared" si="5"/>
        <v>#DIV/0!</v>
      </c>
      <c r="R32" s="21" t="e">
        <f t="shared" si="5"/>
        <v>#DIV/0!</v>
      </c>
    </row>
    <row r="33" spans="1:23">
      <c r="C33" s="9"/>
      <c r="D33" s="9"/>
      <c r="E33" s="13">
        <f>SUM(E18:E20,E23:E32)</f>
        <v>0</v>
      </c>
      <c r="F33" s="9" t="s">
        <v>37</v>
      </c>
      <c r="H33" s="6" t="str">
        <f t="shared" si="3"/>
        <v xml:space="preserve">- Point for </v>
      </c>
      <c r="I33" s="21" t="e">
        <f t="shared" si="5"/>
        <v>#DIV/0!</v>
      </c>
      <c r="J33" s="21" t="e">
        <f t="shared" si="5"/>
        <v>#DIV/0!</v>
      </c>
      <c r="K33" s="21" t="e">
        <f t="shared" si="5"/>
        <v>#DIV/0!</v>
      </c>
      <c r="L33" s="21" t="e">
        <f t="shared" si="5"/>
        <v>#DIV/0!</v>
      </c>
      <c r="M33" s="21" t="e">
        <f t="shared" si="5"/>
        <v>#DIV/0!</v>
      </c>
      <c r="N33" s="21" t="e">
        <f t="shared" si="5"/>
        <v>#DIV/0!</v>
      </c>
      <c r="O33" s="21" t="e">
        <f t="shared" si="5"/>
        <v>#DIV/0!</v>
      </c>
      <c r="P33" s="21" t="e">
        <f t="shared" si="5"/>
        <v>#DIV/0!</v>
      </c>
      <c r="Q33" s="21" t="e">
        <f t="shared" si="5"/>
        <v>#DIV/0!</v>
      </c>
      <c r="R33" s="21" t="e">
        <f t="shared" si="5"/>
        <v>#DIV/0!</v>
      </c>
    </row>
    <row r="34" spans="1:23" ht="15">
      <c r="H34" s="6" t="str">
        <f t="shared" si="3"/>
        <v xml:space="preserve">- Point for </v>
      </c>
      <c r="I34" s="21" t="e">
        <f t="shared" si="5"/>
        <v>#DIV/0!</v>
      </c>
      <c r="J34" s="21" t="e">
        <f t="shared" si="5"/>
        <v>#DIV/0!</v>
      </c>
      <c r="K34" s="21" t="e">
        <f t="shared" si="5"/>
        <v>#DIV/0!</v>
      </c>
      <c r="L34" s="21" t="e">
        <f t="shared" si="5"/>
        <v>#DIV/0!</v>
      </c>
      <c r="M34" s="21" t="e">
        <f t="shared" si="5"/>
        <v>#DIV/0!</v>
      </c>
      <c r="N34" s="21" t="e">
        <f t="shared" si="5"/>
        <v>#DIV/0!</v>
      </c>
      <c r="O34" s="21" t="e">
        <f t="shared" si="5"/>
        <v>#DIV/0!</v>
      </c>
      <c r="P34" s="21" t="e">
        <f t="shared" si="5"/>
        <v>#DIV/0!</v>
      </c>
      <c r="Q34" s="21" t="e">
        <f t="shared" si="5"/>
        <v>#DIV/0!</v>
      </c>
      <c r="R34" s="21" t="e">
        <f t="shared" si="5"/>
        <v>#DIV/0!</v>
      </c>
      <c r="S34" s="12"/>
    </row>
    <row r="35" spans="1:23" ht="15.75">
      <c r="A35" s="10" t="s">
        <v>14</v>
      </c>
      <c r="H35" s="7" t="s">
        <v>41</v>
      </c>
      <c r="I35" s="7" t="e">
        <f>SUM(I24:I34)</f>
        <v>#DIV/0!</v>
      </c>
      <c r="J35" s="7" t="e">
        <f t="shared" ref="J35:R35" si="6">SUM(J24:J34)</f>
        <v>#DIV/0!</v>
      </c>
      <c r="K35" s="7" t="e">
        <f t="shared" si="6"/>
        <v>#DIV/0!</v>
      </c>
      <c r="L35" s="7" t="e">
        <f t="shared" si="6"/>
        <v>#DIV/0!</v>
      </c>
      <c r="M35" s="7" t="e">
        <f t="shared" si="6"/>
        <v>#DIV/0!</v>
      </c>
      <c r="N35" s="7" t="e">
        <f t="shared" si="6"/>
        <v>#DIV/0!</v>
      </c>
      <c r="O35" s="7" t="e">
        <f t="shared" si="6"/>
        <v>#DIV/0!</v>
      </c>
      <c r="P35" s="7" t="e">
        <f t="shared" si="6"/>
        <v>#DIV/0!</v>
      </c>
      <c r="Q35" s="7" t="e">
        <f t="shared" si="6"/>
        <v>#DIV/0!</v>
      </c>
      <c r="R35" s="7" t="e">
        <f t="shared" si="6"/>
        <v>#DIV/0!</v>
      </c>
    </row>
    <row r="36" spans="1:23" ht="15">
      <c r="E36" s="12" t="s">
        <v>20</v>
      </c>
      <c r="T36" s="12"/>
      <c r="U36" s="12"/>
      <c r="V36" s="12"/>
      <c r="W36" s="12"/>
    </row>
    <row r="37" spans="1:23">
      <c r="A37" s="3" t="s">
        <v>17</v>
      </c>
      <c r="E37" s="17"/>
    </row>
    <row r="38" spans="1:23" ht="15.75">
      <c r="A38" s="3" t="s">
        <v>16</v>
      </c>
      <c r="E38" s="17"/>
      <c r="H38" s="10" t="s">
        <v>22</v>
      </c>
    </row>
    <row r="39" spans="1:23" ht="15">
      <c r="I39" s="5">
        <f>C3</f>
        <v>0</v>
      </c>
      <c r="J39" s="5">
        <f>C4</f>
        <v>0</v>
      </c>
      <c r="K39" s="5">
        <f>C5</f>
        <v>0</v>
      </c>
      <c r="L39" s="5">
        <f>C6</f>
        <v>0</v>
      </c>
      <c r="M39" s="5">
        <f>C7</f>
        <v>0</v>
      </c>
      <c r="N39" s="5">
        <f>C8</f>
        <v>0</v>
      </c>
      <c r="O39" s="5">
        <f>C9</f>
        <v>0</v>
      </c>
      <c r="P39" s="5">
        <f>C10</f>
        <v>0</v>
      </c>
      <c r="Q39" s="5">
        <f>C11</f>
        <v>0</v>
      </c>
      <c r="R39" s="5">
        <f>C12</f>
        <v>0</v>
      </c>
    </row>
    <row r="40" spans="1:23">
      <c r="H40" s="2" t="s">
        <v>38</v>
      </c>
      <c r="I40" s="14">
        <f>I7</f>
        <v>0</v>
      </c>
      <c r="J40" s="14">
        <f t="shared" ref="J40:R40" si="7">J7</f>
        <v>0</v>
      </c>
      <c r="K40" s="14">
        <f t="shared" si="7"/>
        <v>0</v>
      </c>
      <c r="L40" s="14">
        <f t="shared" si="7"/>
        <v>0</v>
      </c>
      <c r="M40" s="14">
        <f t="shared" si="7"/>
        <v>0</v>
      </c>
      <c r="N40" s="14">
        <f t="shared" si="7"/>
        <v>0</v>
      </c>
      <c r="O40" s="14">
        <f t="shared" si="7"/>
        <v>0</v>
      </c>
      <c r="P40" s="14">
        <f t="shared" si="7"/>
        <v>0</v>
      </c>
      <c r="Q40" s="14">
        <f t="shared" si="7"/>
        <v>0</v>
      </c>
      <c r="R40" s="14">
        <f t="shared" si="7"/>
        <v>0</v>
      </c>
    </row>
    <row r="41" spans="1:23" ht="15.75">
      <c r="A41" s="10" t="s">
        <v>26</v>
      </c>
      <c r="H41" s="2" t="s">
        <v>41</v>
      </c>
      <c r="I41" s="14" t="e">
        <f>I35</f>
        <v>#DIV/0!</v>
      </c>
      <c r="J41" s="14" t="e">
        <f t="shared" ref="J41:R41" si="8">J35</f>
        <v>#DIV/0!</v>
      </c>
      <c r="K41" s="14" t="e">
        <f t="shared" si="8"/>
        <v>#DIV/0!</v>
      </c>
      <c r="L41" s="14" t="e">
        <f t="shared" si="8"/>
        <v>#DIV/0!</v>
      </c>
      <c r="M41" s="14" t="e">
        <f t="shared" si="8"/>
        <v>#DIV/0!</v>
      </c>
      <c r="N41" s="14" t="e">
        <f t="shared" si="8"/>
        <v>#DIV/0!</v>
      </c>
      <c r="O41" s="14" t="e">
        <f t="shared" si="8"/>
        <v>#DIV/0!</v>
      </c>
      <c r="P41" s="14" t="e">
        <f t="shared" si="8"/>
        <v>#DIV/0!</v>
      </c>
      <c r="Q41" s="14" t="e">
        <f t="shared" si="8"/>
        <v>#DIV/0!</v>
      </c>
      <c r="R41" s="14" t="e">
        <f t="shared" si="8"/>
        <v>#DIV/0!</v>
      </c>
    </row>
    <row r="42" spans="1:23" ht="15">
      <c r="E42" s="12" t="s">
        <v>20</v>
      </c>
      <c r="H42" s="7" t="s">
        <v>40</v>
      </c>
      <c r="I42" s="15" t="e">
        <f>I40/I41</f>
        <v>#DIV/0!</v>
      </c>
      <c r="J42" s="15" t="e">
        <f>J40/J41</f>
        <v>#DIV/0!</v>
      </c>
      <c r="K42" s="15" t="e">
        <f t="shared" ref="K42:R42" si="9">K40/K41</f>
        <v>#DIV/0!</v>
      </c>
      <c r="L42" s="15" t="e">
        <f>L40/L41</f>
        <v>#DIV/0!</v>
      </c>
      <c r="M42" s="15" t="e">
        <f t="shared" si="9"/>
        <v>#DIV/0!</v>
      </c>
      <c r="N42" s="15" t="e">
        <f t="shared" si="9"/>
        <v>#DIV/0!</v>
      </c>
      <c r="O42" s="15" t="e">
        <f t="shared" si="9"/>
        <v>#DIV/0!</v>
      </c>
      <c r="P42" s="15" t="e">
        <f t="shared" si="9"/>
        <v>#DIV/0!</v>
      </c>
      <c r="Q42" s="15" t="e">
        <f t="shared" si="9"/>
        <v>#DIV/0!</v>
      </c>
      <c r="R42" s="15" t="e">
        <f t="shared" si="9"/>
        <v>#DIV/0!</v>
      </c>
    </row>
    <row r="43" spans="1:23">
      <c r="A43" s="3" t="s">
        <v>18</v>
      </c>
      <c r="E43" s="17"/>
    </row>
    <row r="55" spans="10:11">
      <c r="J55" s="22"/>
      <c r="K55" s="22"/>
    </row>
  </sheetData>
  <sheetProtection algorithmName="SHA-512" hashValue="yL1uzvNFsYI5+9ekQ156Bo92++BCRyRd7k0gqxXfghx6n1bh36iOe5Zhm2IW47JfF2+SkwknWkPVsUXgxVYhHQ==" saltValue="/34qvZFPEbbY8Y+otyVfyw==" spinCount="100000" sheet="1" objects="1" scenarios="1" selectLockedCells="1"/>
  <mergeCells count="23">
    <mergeCell ref="C20:D20"/>
    <mergeCell ref="C32:D32"/>
    <mergeCell ref="C31:D31"/>
    <mergeCell ref="C30:D30"/>
    <mergeCell ref="C29:D29"/>
    <mergeCell ref="C28:D28"/>
    <mergeCell ref="C27:D27"/>
    <mergeCell ref="C26:D26"/>
    <mergeCell ref="C25:D25"/>
    <mergeCell ref="C24:D24"/>
    <mergeCell ref="C23:D23"/>
    <mergeCell ref="C8:E8"/>
    <mergeCell ref="C19:D19"/>
    <mergeCell ref="C18:D18"/>
    <mergeCell ref="C9:E9"/>
    <mergeCell ref="C10:E10"/>
    <mergeCell ref="C11:E11"/>
    <mergeCell ref="C12:E12"/>
    <mergeCell ref="C3:E3"/>
    <mergeCell ref="C4:E4"/>
    <mergeCell ref="C5:E5"/>
    <mergeCell ref="C6:E6"/>
    <mergeCell ref="C7:E7"/>
  </mergeCells>
  <conditionalFormatting sqref="I42:R42">
    <cfRule type="expression" dxfId="106" priority="124">
      <formula>I42=SMALL(IF($I$42:$R42&gt;0,$I42:$R42,MAX($I42:$R42)),1)</formula>
    </cfRule>
    <cfRule type="expression" dxfId="105" priority="2">
      <formula>I42=0</formula>
    </cfRule>
  </conditionalFormatting>
  <conditionalFormatting sqref="E33">
    <cfRule type="cellIs" dxfId="104" priority="123" stopIfTrue="1" operator="notEqual">
      <formula>1</formula>
    </cfRule>
  </conditionalFormatting>
  <conditionalFormatting sqref="J4">
    <cfRule type="expression" dxfId="103" priority="122">
      <formula>$E$18&gt;0</formula>
    </cfRule>
  </conditionalFormatting>
  <conditionalFormatting sqref="J4">
    <cfRule type="expression" dxfId="102" priority="119">
      <formula>$C$4=0</formula>
    </cfRule>
  </conditionalFormatting>
  <conditionalFormatting sqref="J5">
    <cfRule type="expression" dxfId="101" priority="118">
      <formula>$E$19&gt;0</formula>
    </cfRule>
  </conditionalFormatting>
  <conditionalFormatting sqref="J5">
    <cfRule type="expression" dxfId="100" priority="117">
      <formula>$C$4=0</formula>
    </cfRule>
  </conditionalFormatting>
  <conditionalFormatting sqref="J6">
    <cfRule type="expression" dxfId="99" priority="116">
      <formula>$E$20&gt;0</formula>
    </cfRule>
  </conditionalFormatting>
  <conditionalFormatting sqref="J6">
    <cfRule type="expression" dxfId="98" priority="115">
      <formula>$C$4=0</formula>
    </cfRule>
  </conditionalFormatting>
  <conditionalFormatting sqref="K4">
    <cfRule type="expression" dxfId="97" priority="114">
      <formula>$E$18&gt;0</formula>
    </cfRule>
  </conditionalFormatting>
  <conditionalFormatting sqref="K4">
    <cfRule type="expression" dxfId="96" priority="113">
      <formula>$C$5=0</formula>
    </cfRule>
  </conditionalFormatting>
  <conditionalFormatting sqref="K5">
    <cfRule type="expression" dxfId="95" priority="112">
      <formula>$E$19&gt;0</formula>
    </cfRule>
  </conditionalFormatting>
  <conditionalFormatting sqref="K5">
    <cfRule type="expression" dxfId="94" priority="111">
      <formula>$C$5=0</formula>
    </cfRule>
  </conditionalFormatting>
  <conditionalFormatting sqref="K6">
    <cfRule type="expression" dxfId="93" priority="110">
      <formula>$E$20&gt;0</formula>
    </cfRule>
  </conditionalFormatting>
  <conditionalFormatting sqref="K6">
    <cfRule type="expression" dxfId="92" priority="109">
      <formula>$C$5=0</formula>
    </cfRule>
  </conditionalFormatting>
  <conditionalFormatting sqref="L4">
    <cfRule type="expression" dxfId="91" priority="108">
      <formula>$E$18&gt;0</formula>
    </cfRule>
  </conditionalFormatting>
  <conditionalFormatting sqref="L4">
    <cfRule type="expression" dxfId="90" priority="107">
      <formula>$C$6=0</formula>
    </cfRule>
  </conditionalFormatting>
  <conditionalFormatting sqref="L5">
    <cfRule type="expression" dxfId="89" priority="106">
      <formula>$E$19&gt;0</formula>
    </cfRule>
  </conditionalFormatting>
  <conditionalFormatting sqref="L5">
    <cfRule type="expression" dxfId="88" priority="105">
      <formula>$C$6=0</formula>
    </cfRule>
  </conditionalFormatting>
  <conditionalFormatting sqref="L6">
    <cfRule type="expression" dxfId="87" priority="104">
      <formula>$E$20&gt;0</formula>
    </cfRule>
  </conditionalFormatting>
  <conditionalFormatting sqref="L6">
    <cfRule type="expression" dxfId="86" priority="103">
      <formula>$C$6=0</formula>
    </cfRule>
  </conditionalFormatting>
  <conditionalFormatting sqref="M4">
    <cfRule type="expression" dxfId="85" priority="102">
      <formula>$E$18&gt;0</formula>
    </cfRule>
  </conditionalFormatting>
  <conditionalFormatting sqref="M4">
    <cfRule type="expression" dxfId="84" priority="101">
      <formula>$C$7=0</formula>
    </cfRule>
  </conditionalFormatting>
  <conditionalFormatting sqref="M5">
    <cfRule type="expression" dxfId="83" priority="100">
      <formula>$E$19&gt;0</formula>
    </cfRule>
  </conditionalFormatting>
  <conditionalFormatting sqref="M5">
    <cfRule type="expression" dxfId="82" priority="99">
      <formula>$C$7=0</formula>
    </cfRule>
  </conditionalFormatting>
  <conditionalFormatting sqref="M6">
    <cfRule type="expression" dxfId="81" priority="98">
      <formula>$E$20&gt;0</formula>
    </cfRule>
  </conditionalFormatting>
  <conditionalFormatting sqref="M6">
    <cfRule type="expression" dxfId="80" priority="97">
      <formula>$C$7=0</formula>
    </cfRule>
  </conditionalFormatting>
  <conditionalFormatting sqref="N4">
    <cfRule type="expression" dxfId="79" priority="96">
      <formula>$E$18&gt;0</formula>
    </cfRule>
  </conditionalFormatting>
  <conditionalFormatting sqref="N4">
    <cfRule type="expression" dxfId="78" priority="95">
      <formula>$C$8=0</formula>
    </cfRule>
  </conditionalFormatting>
  <conditionalFormatting sqref="N5">
    <cfRule type="expression" dxfId="77" priority="94">
      <formula>$E$19&gt;0</formula>
    </cfRule>
  </conditionalFormatting>
  <conditionalFormatting sqref="N5">
    <cfRule type="expression" dxfId="76" priority="93">
      <formula>$C$8=0</formula>
    </cfRule>
  </conditionalFormatting>
  <conditionalFormatting sqref="N6">
    <cfRule type="expression" dxfId="75" priority="92">
      <formula>$E$20&gt;0</formula>
    </cfRule>
  </conditionalFormatting>
  <conditionalFormatting sqref="N6">
    <cfRule type="expression" dxfId="74" priority="91">
      <formula>$C$8=0</formula>
    </cfRule>
  </conditionalFormatting>
  <conditionalFormatting sqref="O4">
    <cfRule type="expression" dxfId="73" priority="90">
      <formula>$E$18&gt;0</formula>
    </cfRule>
  </conditionalFormatting>
  <conditionalFormatting sqref="O4">
    <cfRule type="expression" dxfId="72" priority="89">
      <formula>$C$9=0</formula>
    </cfRule>
  </conditionalFormatting>
  <conditionalFormatting sqref="O5">
    <cfRule type="expression" dxfId="71" priority="88">
      <formula>$E$19&gt;0</formula>
    </cfRule>
  </conditionalFormatting>
  <conditionalFormatting sqref="O5">
    <cfRule type="expression" dxfId="70" priority="87">
      <formula>$C$9=0</formula>
    </cfRule>
  </conditionalFormatting>
  <conditionalFormatting sqref="O6">
    <cfRule type="expression" dxfId="69" priority="86">
      <formula>$E$20&gt;0</formula>
    </cfRule>
  </conditionalFormatting>
  <conditionalFormatting sqref="O6">
    <cfRule type="expression" dxfId="68" priority="85">
      <formula>$C$9=0</formula>
    </cfRule>
  </conditionalFormatting>
  <conditionalFormatting sqref="P4">
    <cfRule type="expression" dxfId="67" priority="84">
      <formula>$E$18&gt;0</formula>
    </cfRule>
  </conditionalFormatting>
  <conditionalFormatting sqref="P4">
    <cfRule type="expression" dxfId="66" priority="83">
      <formula>$C$10=0</formula>
    </cfRule>
  </conditionalFormatting>
  <conditionalFormatting sqref="P5">
    <cfRule type="expression" dxfId="65" priority="82">
      <formula>$E$19&gt;0</formula>
    </cfRule>
  </conditionalFormatting>
  <conditionalFormatting sqref="P5">
    <cfRule type="expression" dxfId="64" priority="81">
      <formula>$C$10=0</formula>
    </cfRule>
  </conditionalFormatting>
  <conditionalFormatting sqref="P6">
    <cfRule type="expression" dxfId="63" priority="80">
      <formula>$E$20&gt;0</formula>
    </cfRule>
  </conditionalFormatting>
  <conditionalFormatting sqref="P6">
    <cfRule type="expression" dxfId="62" priority="79">
      <formula>$C$10=0</formula>
    </cfRule>
  </conditionalFormatting>
  <conditionalFormatting sqref="Q4">
    <cfRule type="expression" dxfId="61" priority="78">
      <formula>$E$18&gt;0</formula>
    </cfRule>
  </conditionalFormatting>
  <conditionalFormatting sqref="Q4">
    <cfRule type="expression" dxfId="60" priority="77">
      <formula>$C$11=0</formula>
    </cfRule>
  </conditionalFormatting>
  <conditionalFormatting sqref="Q5">
    <cfRule type="expression" dxfId="59" priority="76">
      <formula>$E$19&gt;0</formula>
    </cfRule>
  </conditionalFormatting>
  <conditionalFormatting sqref="Q5">
    <cfRule type="expression" dxfId="58" priority="75">
      <formula>$C$11=0</formula>
    </cfRule>
  </conditionalFormatting>
  <conditionalFormatting sqref="Q6">
    <cfRule type="expression" dxfId="57" priority="74">
      <formula>$E$20&gt;0</formula>
    </cfRule>
  </conditionalFormatting>
  <conditionalFormatting sqref="Q6">
    <cfRule type="expression" dxfId="56" priority="73">
      <formula>$C$11=0</formula>
    </cfRule>
  </conditionalFormatting>
  <conditionalFormatting sqref="R4">
    <cfRule type="expression" dxfId="55" priority="72">
      <formula>$E$18&gt;0</formula>
    </cfRule>
  </conditionalFormatting>
  <conditionalFormatting sqref="R4">
    <cfRule type="expression" dxfId="54" priority="71">
      <formula>$C$12=0</formula>
    </cfRule>
  </conditionalFormatting>
  <conditionalFormatting sqref="R5">
    <cfRule type="expression" dxfId="53" priority="70">
      <formula>$E$19&gt;0</formula>
    </cfRule>
  </conditionalFormatting>
  <conditionalFormatting sqref="R5">
    <cfRule type="expression" dxfId="52" priority="69">
      <formula>$C$12=0</formula>
    </cfRule>
  </conditionalFormatting>
  <conditionalFormatting sqref="R6">
    <cfRule type="expression" dxfId="51" priority="68">
      <formula>$E$20&gt;0</formula>
    </cfRule>
  </conditionalFormatting>
  <conditionalFormatting sqref="R6">
    <cfRule type="expression" dxfId="50" priority="67">
      <formula>$C$12=0</formula>
    </cfRule>
  </conditionalFormatting>
  <conditionalFormatting sqref="J3:R3 J9:R9 J23:R23 J39:R39">
    <cfRule type="cellIs" dxfId="49" priority="66" operator="equal">
      <formula>0</formula>
    </cfRule>
  </conditionalFormatting>
  <conditionalFormatting sqref="L10:L19">
    <cfRule type="expression" dxfId="48" priority="46">
      <formula>$C$6=0</formula>
    </cfRule>
    <cfRule type="expression" dxfId="47" priority="53">
      <formula>$E23=0</formula>
    </cfRule>
    <cfRule type="expression" dxfId="46" priority="54">
      <formula>$E23&gt;0</formula>
    </cfRule>
  </conditionalFormatting>
  <conditionalFormatting sqref="J10:K19">
    <cfRule type="expression" dxfId="45" priority="51">
      <formula>$E23=0</formula>
    </cfRule>
    <cfRule type="expression" dxfId="44" priority="52">
      <formula>$E23&gt;0</formula>
    </cfRule>
  </conditionalFormatting>
  <conditionalFormatting sqref="M10:R19">
    <cfRule type="expression" dxfId="43" priority="49">
      <formula>$E23=0</formula>
    </cfRule>
    <cfRule type="expression" dxfId="42" priority="50">
      <formula>$E23&gt;0</formula>
    </cfRule>
  </conditionalFormatting>
  <conditionalFormatting sqref="J10:J19">
    <cfRule type="expression" dxfId="41" priority="48">
      <formula>$C$4=0</formula>
    </cfRule>
  </conditionalFormatting>
  <conditionalFormatting sqref="K10:K19">
    <cfRule type="expression" dxfId="40" priority="47">
      <formula>$C$5=0</formula>
    </cfRule>
  </conditionalFormatting>
  <conditionalFormatting sqref="M10:M19">
    <cfRule type="expression" dxfId="39" priority="45">
      <formula>$C$7=0</formula>
    </cfRule>
  </conditionalFormatting>
  <conditionalFormatting sqref="N10:N19">
    <cfRule type="expression" dxfId="38" priority="44">
      <formula>$C$8=0</formula>
    </cfRule>
  </conditionalFormatting>
  <conditionalFormatting sqref="O10:O19">
    <cfRule type="expression" dxfId="37" priority="43">
      <formula>$C$9=0</formula>
    </cfRule>
  </conditionalFormatting>
  <conditionalFormatting sqref="P10:P19">
    <cfRule type="expression" dxfId="36" priority="42">
      <formula>$C$10=0</formula>
    </cfRule>
  </conditionalFormatting>
  <conditionalFormatting sqref="Q10:Q19">
    <cfRule type="expression" dxfId="35" priority="41">
      <formula>$C$11=0</formula>
    </cfRule>
  </conditionalFormatting>
  <conditionalFormatting sqref="R10:R19">
    <cfRule type="expression" dxfId="34" priority="40">
      <formula>$C$12=0</formula>
    </cfRule>
  </conditionalFormatting>
  <conditionalFormatting sqref="K1:K47 K49">
    <cfRule type="expression" dxfId="33" priority="38">
      <formula>ISNONTEXT($C$5)</formula>
    </cfRule>
  </conditionalFormatting>
  <conditionalFormatting sqref="J3:J42">
    <cfRule type="expression" dxfId="32" priority="37">
      <formula>ISNONTEXT($C$4)</formula>
    </cfRule>
  </conditionalFormatting>
  <conditionalFormatting sqref="K3:K42">
    <cfRule type="expression" dxfId="31" priority="36">
      <formula>ISNONTEXT($C$5)</formula>
    </cfRule>
  </conditionalFormatting>
  <conditionalFormatting sqref="L3:L42">
    <cfRule type="expression" dxfId="30" priority="35">
      <formula>ISNONTEXT($C$6)</formula>
    </cfRule>
  </conditionalFormatting>
  <conditionalFormatting sqref="M3:M42">
    <cfRule type="expression" dxfId="29" priority="34">
      <formula>ISNONTEXT($C$7)</formula>
    </cfRule>
  </conditionalFormatting>
  <conditionalFormatting sqref="N3:N42">
    <cfRule type="expression" dxfId="28" priority="33">
      <formula>ISNONTEXT($C$8)</formula>
    </cfRule>
  </conditionalFormatting>
  <conditionalFormatting sqref="O3:O42">
    <cfRule type="expression" dxfId="27" priority="32">
      <formula>ISNONTEXT($C$9)</formula>
    </cfRule>
  </conditionalFormatting>
  <conditionalFormatting sqref="P3:P42">
    <cfRule type="expression" dxfId="26" priority="31">
      <formula>ISNONTEXT($C$10)</formula>
    </cfRule>
  </conditionalFormatting>
  <conditionalFormatting sqref="Q3:Q42">
    <cfRule type="expression" dxfId="25" priority="30">
      <formula>ISNONTEXT($C$11)</formula>
    </cfRule>
  </conditionalFormatting>
  <conditionalFormatting sqref="R3:R42">
    <cfRule type="expression" dxfId="24" priority="29">
      <formula>ISNONTEXT($C$12)</formula>
    </cfRule>
  </conditionalFormatting>
  <conditionalFormatting sqref="J4:J6 J10:J19 J24:J34 J40:J42">
    <cfRule type="expression" dxfId="23" priority="27">
      <formula>ISTEXT($C$4)</formula>
    </cfRule>
  </conditionalFormatting>
  <conditionalFormatting sqref="K4:K6 K10:K19 K24:K34 K40:K42">
    <cfRule type="expression" dxfId="22" priority="26">
      <formula>ISTEXT($C$5)</formula>
    </cfRule>
  </conditionalFormatting>
  <conditionalFormatting sqref="L4:L6 L10:L19 L24:L34 L40:L42">
    <cfRule type="expression" dxfId="21" priority="25">
      <formula>ISTEXT($C$6)</formula>
    </cfRule>
  </conditionalFormatting>
  <conditionalFormatting sqref="M4:M6 M10:M19 M24:M34 M40:M42">
    <cfRule type="expression" dxfId="20" priority="24">
      <formula>ISTEXT($C$7)</formula>
    </cfRule>
  </conditionalFormatting>
  <conditionalFormatting sqref="N4:N6 N10:N19 N24:N34 N40:N42">
    <cfRule type="expression" dxfId="19" priority="23">
      <formula>ISTEXT($C$8)</formula>
    </cfRule>
  </conditionalFormatting>
  <conditionalFormatting sqref="O4:O6 O10:O19 O24:O34 O40:O42">
    <cfRule type="expression" dxfId="18" priority="22">
      <formula>ISTEXT($C$9)</formula>
    </cfRule>
  </conditionalFormatting>
  <conditionalFormatting sqref="P4:P6 P10:P19 P24:P34 P40:P42">
    <cfRule type="expression" dxfId="17" priority="21">
      <formula>ISTEXT($C$10)</formula>
    </cfRule>
  </conditionalFormatting>
  <conditionalFormatting sqref="Q4:Q6 Q10:Q19 Q24:Q34 Q40:Q42">
    <cfRule type="expression" dxfId="16" priority="20">
      <formula>ISTEXT($C$11)</formula>
    </cfRule>
  </conditionalFormatting>
  <conditionalFormatting sqref="R4:R6 R10:R19 R24:R34 R40:R42">
    <cfRule type="expression" dxfId="15" priority="19">
      <formula>ISTEXT($C$12)</formula>
    </cfRule>
  </conditionalFormatting>
  <conditionalFormatting sqref="I4">
    <cfRule type="expression" dxfId="14" priority="17">
      <formula>$E$18&gt;0</formula>
    </cfRule>
  </conditionalFormatting>
  <conditionalFormatting sqref="I4">
    <cfRule type="expression" dxfId="13" priority="16">
      <formula>$C$3=0</formula>
    </cfRule>
  </conditionalFormatting>
  <conditionalFormatting sqref="I5">
    <cfRule type="expression" dxfId="12" priority="15">
      <formula>$E$19&gt;0</formula>
    </cfRule>
  </conditionalFormatting>
  <conditionalFormatting sqref="I5">
    <cfRule type="expression" dxfId="11" priority="14">
      <formula>$C$3=0</formula>
    </cfRule>
  </conditionalFormatting>
  <conditionalFormatting sqref="I6">
    <cfRule type="expression" dxfId="10" priority="13">
      <formula>$E$20&gt;0</formula>
    </cfRule>
  </conditionalFormatting>
  <conditionalFormatting sqref="I6">
    <cfRule type="expression" dxfId="9" priority="12">
      <formula>$C$3=0</formula>
    </cfRule>
  </conditionalFormatting>
  <conditionalFormatting sqref="I10:I19">
    <cfRule type="expression" dxfId="8" priority="9">
      <formula>$E23=0</formula>
    </cfRule>
    <cfRule type="expression" dxfId="7" priority="10">
      <formula>$E23&gt;0</formula>
    </cfRule>
  </conditionalFormatting>
  <conditionalFormatting sqref="I10:I19">
    <cfRule type="expression" dxfId="6" priority="8">
      <formula>$C$3=0</formula>
    </cfRule>
  </conditionalFormatting>
  <conditionalFormatting sqref="I3:I42">
    <cfRule type="expression" dxfId="5" priority="7">
      <formula>ISNONTEXT($C$3)</formula>
    </cfRule>
  </conditionalFormatting>
  <conditionalFormatting sqref="I4:I6 I10:I19 I24:I34 I40:I42">
    <cfRule type="expression" dxfId="4" priority="6">
      <formula>ISTEXT($C$3)</formula>
    </cfRule>
  </conditionalFormatting>
  <conditionalFormatting sqref="H25:R34">
    <cfRule type="expression" dxfId="3" priority="5">
      <formula>ISNONTEXT($C23)</formula>
    </cfRule>
  </conditionalFormatting>
  <conditionalFormatting sqref="H10:R19">
    <cfRule type="expression" dxfId="2" priority="4">
      <formula>ISNONTEXT($C23)</formula>
    </cfRule>
  </conditionalFormatting>
  <conditionalFormatting sqref="I4:R6">
    <cfRule type="expression" dxfId="1" priority="3">
      <formula>ISNONTEXT($C18)</formula>
    </cfRule>
  </conditionalFormatting>
  <conditionalFormatting sqref="H4:H6">
    <cfRule type="expression" dxfId="0" priority="1">
      <formula>ISNONTEXT($C18)</formula>
    </cfRule>
  </conditionalFormatting>
  <pageMargins left="0.7" right="0.7" top="0.75" bottom="0.75" header="0.3" footer="0.3"/>
  <pageSetup paperSize="9" orientation="portrait" r:id="rId1"/>
  <ignoredErrors>
    <ignoredError sqref="I25:I31 J25:J31 K25:R31 J32:O34 I35:O41 I32:I34 I42:J42 P32:Q34 P35:Q41 R32:R42 K42:L42 M42:Q4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1 - Vejledning med eksempel</vt:lpstr>
      <vt:lpstr>2 - Hortens ratiomodel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Kirk Christensen</dc:creator>
  <cp:lastModifiedBy>Sacha Hovlund Thorlaksson</cp:lastModifiedBy>
  <dcterms:created xsi:type="dcterms:W3CDTF">2019-09-03T09:23:55Z</dcterms:created>
  <dcterms:modified xsi:type="dcterms:W3CDTF">2020-01-16T08:16:44Z</dcterms:modified>
</cp:coreProperties>
</file>